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190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2" i="1" l="1"/>
  <c r="R5" i="1" l="1"/>
  <c r="D23" i="1" s="1"/>
  <c r="E23" i="1" s="1"/>
  <c r="D26" i="1" l="1"/>
  <c r="E26" i="1" s="1"/>
  <c r="D25" i="1"/>
  <c r="E25" i="1" s="1"/>
  <c r="D21" i="1"/>
  <c r="E21" i="1" s="1"/>
  <c r="D18" i="1"/>
  <c r="E18" i="1" s="1"/>
  <c r="D19" i="1"/>
  <c r="E19" i="1" s="1"/>
  <c r="D17" i="1"/>
  <c r="E17" i="1" s="1"/>
  <c r="R7" i="1"/>
  <c r="D24" i="1"/>
  <c r="E24" i="1" s="1"/>
  <c r="F23" i="1"/>
  <c r="D20" i="1"/>
  <c r="E20" i="1" s="1"/>
  <c r="D22" i="1"/>
  <c r="E22" i="1" s="1"/>
  <c r="F20" i="1"/>
  <c r="F21" i="1"/>
  <c r="F25" i="1"/>
  <c r="F18" i="1"/>
  <c r="F24" i="1" l="1"/>
  <c r="F17" i="1"/>
  <c r="F19" i="1"/>
  <c r="F26" i="1"/>
  <c r="F22" i="1"/>
</calcChain>
</file>

<file path=xl/sharedStrings.xml><?xml version="1.0" encoding="utf-8"?>
<sst xmlns="http://schemas.openxmlformats.org/spreadsheetml/2006/main" count="12" uniqueCount="11">
  <si>
    <t>Data</t>
  </si>
  <si>
    <t>Slope</t>
  </si>
  <si>
    <t>Percent Out</t>
  </si>
  <si>
    <t>Y=MX+B</t>
  </si>
  <si>
    <t>X</t>
  </si>
  <si>
    <t>Y</t>
  </si>
  <si>
    <t>B=Y-MX</t>
  </si>
  <si>
    <t>test Line</t>
  </si>
  <si>
    <t>B=</t>
  </si>
  <si>
    <t>Percent Change from Original Data</t>
  </si>
  <si>
    <t>Modified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</si>
</sst>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161120"/>
      <name val="Arial"/>
      <family val="2"/>
    </font>
    <font>
      <sz val="8"/>
      <color rgb="FF303030"/>
      <name val="Arial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rgb="FFBBBBBB"/>
      </left>
      <right/>
      <top/>
      <bottom/>
      <diagonal/>
    </border>
    <border>
      <left/>
      <right style="medium">
        <color rgb="FFBBBBBB"/>
      </right>
      <top/>
      <bottom/>
      <diagonal/>
    </border>
    <border>
      <left style="medium">
        <color rgb="FFBBBBBB"/>
      </left>
      <right/>
      <top/>
      <bottom style="medium">
        <color rgb="FFBBBBBB"/>
      </bottom>
      <diagonal/>
    </border>
    <border>
      <left/>
      <right/>
      <top/>
      <bottom style="medium">
        <color rgb="FFBBBBBB"/>
      </bottom>
      <diagonal/>
    </border>
    <border>
      <left/>
      <right style="medium">
        <color rgb="FFBBBBBB"/>
      </right>
      <top/>
      <bottom style="medium">
        <color rgb="FFBBBBB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2" borderId="0" xfId="0" applyFont="1" applyFill="1" applyAlignment="1">
      <alignment horizontal="right" vertical="center" wrapText="1"/>
    </xf>
    <xf numFmtId="16" fontId="3" fillId="2" borderId="0" xfId="0" applyNumberFormat="1" applyFont="1" applyFill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" fontId="3" fillId="2" borderId="4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9" fontId="0" fillId="0" borderId="0" xfId="0" applyNumberFormat="1"/>
    <xf numFmtId="0" fontId="0" fillId="0" borderId="0" xfId="0" quotePrefix="1"/>
    <xf numFmtId="0" fontId="0" fillId="0" borderId="0" xfId="0" applyNumberFormat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3" fillId="2" borderId="6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6" fontId="3" fillId="2" borderId="6" xfId="0" applyNumberFormat="1" applyFont="1" applyFill="1" applyBorder="1" applyAlignment="1">
      <alignment horizontal="right" vertical="center" wrapText="1"/>
    </xf>
    <xf numFmtId="0" fontId="0" fillId="0" borderId="6" xfId="0" applyNumberFormat="1" applyBorder="1"/>
    <xf numFmtId="9" fontId="0" fillId="0" borderId="6" xfId="1" applyFont="1" applyBorder="1"/>
    <xf numFmtId="0" fontId="3" fillId="3" borderId="6" xfId="0" applyFont="1" applyFill="1" applyBorder="1" applyAlignment="1">
      <alignment horizontal="center" vertical="center" wrapText="1"/>
    </xf>
    <xf numFmtId="9" fontId="4" fillId="0" borderId="0" xfId="1" applyFont="1" applyBorder="1" applyProtection="1"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Data</c:v>
                </c:pt>
              </c:strCache>
            </c:strRef>
          </c:tx>
          <c:marker>
            <c:symbol val="none"/>
          </c:marker>
          <c:trendline>
            <c:trendlineType val="linear"/>
            <c:dispRSqr val="0"/>
            <c:dispEq val="0"/>
          </c:trendline>
          <c:cat>
            <c:numRef>
              <c:f>Sheet1!$B$2:$B$11</c:f>
              <c:numCache>
                <c:formatCode>d\-mmm</c:formatCode>
                <c:ptCount val="10"/>
                <c:pt idx="0">
                  <c:v>41275</c:v>
                </c:pt>
                <c:pt idx="1">
                  <c:v>41276</c:v>
                </c:pt>
                <c:pt idx="2">
                  <c:v>41277</c:v>
                </c:pt>
                <c:pt idx="3">
                  <c:v>41278</c:v>
                </c:pt>
                <c:pt idx="4">
                  <c:v>41279</c:v>
                </c:pt>
                <c:pt idx="5">
                  <c:v>41280</c:v>
                </c:pt>
                <c:pt idx="6">
                  <c:v>41281</c:v>
                </c:pt>
                <c:pt idx="7">
                  <c:v>41282</c:v>
                </c:pt>
                <c:pt idx="8">
                  <c:v>41283</c:v>
                </c:pt>
                <c:pt idx="9">
                  <c:v>41284</c:v>
                </c:pt>
              </c:numCache>
            </c:numRef>
          </c:cat>
          <c:val>
            <c:numRef>
              <c:f>Sheet1!$C$2:$C$11</c:f>
              <c:numCache>
                <c:formatCode>General</c:formatCode>
                <c:ptCount val="10"/>
                <c:pt idx="0">
                  <c:v>10</c:v>
                </c:pt>
                <c:pt idx="1">
                  <c:v>12</c:v>
                </c:pt>
                <c:pt idx="2">
                  <c:v>15</c:v>
                </c:pt>
                <c:pt idx="3">
                  <c:v>2</c:v>
                </c:pt>
                <c:pt idx="4">
                  <c:v>18</c:v>
                </c:pt>
                <c:pt idx="5">
                  <c:v>19</c:v>
                </c:pt>
                <c:pt idx="6">
                  <c:v>30</c:v>
                </c:pt>
                <c:pt idx="7">
                  <c:v>22</c:v>
                </c:pt>
                <c:pt idx="8">
                  <c:v>23</c:v>
                </c:pt>
                <c:pt idx="9">
                  <c:v>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4542208"/>
        <c:axId val="494564864"/>
      </c:lineChart>
      <c:dateAx>
        <c:axId val="494542208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crossAx val="494564864"/>
        <c:crosses val="autoZero"/>
        <c:auto val="1"/>
        <c:lblOffset val="100"/>
        <c:baseTimeUnit val="days"/>
      </c:dateAx>
      <c:valAx>
        <c:axId val="494564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454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Outlyers Removed</c:v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trendline>
            <c:trendlineType val="linear"/>
            <c:dispRSqr val="0"/>
            <c:dispEq val="0"/>
          </c:trendline>
          <c:cat>
            <c:numRef>
              <c:f>Sheet1!$B$17:$B$26</c:f>
              <c:numCache>
                <c:formatCode>d\-mmm</c:formatCode>
                <c:ptCount val="10"/>
                <c:pt idx="0">
                  <c:v>41275</c:v>
                </c:pt>
                <c:pt idx="1">
                  <c:v>41276</c:v>
                </c:pt>
                <c:pt idx="2">
                  <c:v>41277</c:v>
                </c:pt>
                <c:pt idx="3">
                  <c:v>41278</c:v>
                </c:pt>
                <c:pt idx="4">
                  <c:v>41279</c:v>
                </c:pt>
                <c:pt idx="5">
                  <c:v>41280</c:v>
                </c:pt>
                <c:pt idx="6">
                  <c:v>41281</c:v>
                </c:pt>
                <c:pt idx="7">
                  <c:v>41282</c:v>
                </c:pt>
                <c:pt idx="8">
                  <c:v>41283</c:v>
                </c:pt>
                <c:pt idx="9">
                  <c:v>41284</c:v>
                </c:pt>
              </c:numCache>
            </c:numRef>
          </c:cat>
          <c:val>
            <c:numRef>
              <c:f>Sheet1!$E$17:$E$26</c:f>
              <c:numCache>
                <c:formatCode>General</c:formatCode>
                <c:ptCount val="10"/>
                <c:pt idx="0">
                  <c:v>10</c:v>
                </c:pt>
                <c:pt idx="1">
                  <c:v>12</c:v>
                </c:pt>
                <c:pt idx="2">
                  <c:v>15</c:v>
                </c:pt>
                <c:pt idx="3">
                  <c:v>#N/A</c:v>
                </c:pt>
                <c:pt idx="4">
                  <c:v>18</c:v>
                </c:pt>
                <c:pt idx="5">
                  <c:v>19</c:v>
                </c:pt>
                <c:pt idx="6">
                  <c:v>#N/A</c:v>
                </c:pt>
                <c:pt idx="7">
                  <c:v>22</c:v>
                </c:pt>
                <c:pt idx="8">
                  <c:v>23</c:v>
                </c:pt>
                <c:pt idx="9">
                  <c:v>26</c:v>
                </c:pt>
              </c:numCache>
            </c:numRef>
          </c:val>
          <c:smooth val="0"/>
        </c:ser>
        <c:ser>
          <c:idx val="1"/>
          <c:order val="1"/>
          <c:tx>
            <c:v>Original Data</c:v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Sheet1!$B$17:$B$26</c:f>
              <c:numCache>
                <c:formatCode>d\-mmm</c:formatCode>
                <c:ptCount val="10"/>
                <c:pt idx="0">
                  <c:v>41275</c:v>
                </c:pt>
                <c:pt idx="1">
                  <c:v>41276</c:v>
                </c:pt>
                <c:pt idx="2">
                  <c:v>41277</c:v>
                </c:pt>
                <c:pt idx="3">
                  <c:v>41278</c:v>
                </c:pt>
                <c:pt idx="4">
                  <c:v>41279</c:v>
                </c:pt>
                <c:pt idx="5">
                  <c:v>41280</c:v>
                </c:pt>
                <c:pt idx="6">
                  <c:v>41281</c:v>
                </c:pt>
                <c:pt idx="7">
                  <c:v>41282</c:v>
                </c:pt>
                <c:pt idx="8">
                  <c:v>41283</c:v>
                </c:pt>
                <c:pt idx="9">
                  <c:v>41284</c:v>
                </c:pt>
              </c:numCache>
            </c:numRef>
          </c:cat>
          <c:val>
            <c:numRef>
              <c:f>Sheet1!$C$17:$C$26</c:f>
              <c:numCache>
                <c:formatCode>General</c:formatCode>
                <c:ptCount val="10"/>
                <c:pt idx="0">
                  <c:v>10</c:v>
                </c:pt>
                <c:pt idx="1">
                  <c:v>12</c:v>
                </c:pt>
                <c:pt idx="2">
                  <c:v>15</c:v>
                </c:pt>
                <c:pt idx="3">
                  <c:v>2</c:v>
                </c:pt>
                <c:pt idx="4">
                  <c:v>18</c:v>
                </c:pt>
                <c:pt idx="5">
                  <c:v>19</c:v>
                </c:pt>
                <c:pt idx="6">
                  <c:v>30</c:v>
                </c:pt>
                <c:pt idx="7">
                  <c:v>22</c:v>
                </c:pt>
                <c:pt idx="8">
                  <c:v>23</c:v>
                </c:pt>
                <c:pt idx="9">
                  <c:v>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07552"/>
        <c:axId val="51209728"/>
      </c:lineChart>
      <c:dateAx>
        <c:axId val="51207552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crossAx val="51209728"/>
        <c:crosses val="autoZero"/>
        <c:auto val="1"/>
        <c:lblOffset val="100"/>
        <c:baseTimeUnit val="days"/>
      </c:dateAx>
      <c:valAx>
        <c:axId val="512097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1207552"/>
        <c:crosses val="autoZero"/>
        <c:crossBetween val="between"/>
      </c:valAx>
    </c:plotArea>
    <c:legend>
      <c:legendPos val="t"/>
      <c:legendEntry>
        <c:idx val="2"/>
        <c:delete val="1"/>
      </c:legendEntry>
      <c:layout/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0</xdr:row>
      <xdr:rowOff>52387</xdr:rowOff>
    </xdr:from>
    <xdr:to>
      <xdr:col>8</xdr:col>
      <xdr:colOff>219075</xdr:colOff>
      <xdr:row>10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485775</xdr:colOff>
      <xdr:row>17</xdr:row>
      <xdr:rowOff>128587</xdr:rowOff>
    </xdr:from>
    <xdr:to>
      <xdr:col>17</xdr:col>
      <xdr:colOff>85725</xdr:colOff>
      <xdr:row>37</xdr:row>
      <xdr:rowOff>4762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9</xdr:col>
      <xdr:colOff>428625</xdr:colOff>
      <xdr:row>15</xdr:row>
      <xdr:rowOff>95250</xdr:rowOff>
    </xdr:from>
    <xdr:ext cx="1253035" cy="264560"/>
    <xdr:sp macro="" textlink="">
      <xdr:nvSpPr>
        <xdr:cNvPr id="4" name="TextBox 3"/>
        <xdr:cNvSpPr txBox="1"/>
      </xdr:nvSpPr>
      <xdr:spPr>
        <a:xfrm>
          <a:off x="5743575" y="2247900"/>
          <a:ext cx="12530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aseline="0"/>
            <a:t>Remove outlyers &gt;</a:t>
          </a:r>
          <a:endParaRPr lang="en-US" sz="1100"/>
        </a:p>
      </xdr:txBody>
    </xdr:sp>
    <xdr:clientData/>
  </xdr:oneCellAnchor>
  <xdr:twoCellAnchor>
    <xdr:from>
      <xdr:col>7</xdr:col>
      <xdr:colOff>419100</xdr:colOff>
      <xdr:row>14</xdr:row>
      <xdr:rowOff>0</xdr:rowOff>
    </xdr:from>
    <xdr:to>
      <xdr:col>17</xdr:col>
      <xdr:colOff>85725</xdr:colOff>
      <xdr:row>37</xdr:row>
      <xdr:rowOff>9525</xdr:rowOff>
    </xdr:to>
    <xdr:sp macro="" textlink="">
      <xdr:nvSpPr>
        <xdr:cNvPr id="5" name="Rectangle 4"/>
        <xdr:cNvSpPr/>
      </xdr:nvSpPr>
      <xdr:spPr>
        <a:xfrm>
          <a:off x="4667250" y="2009775"/>
          <a:ext cx="4638675" cy="329565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13</xdr:col>
      <xdr:colOff>76200</xdr:colOff>
      <xdr:row>15</xdr:row>
      <xdr:rowOff>95250</xdr:rowOff>
    </xdr:from>
    <xdr:ext cx="1244764" cy="264560"/>
    <xdr:sp macro="" textlink="">
      <xdr:nvSpPr>
        <xdr:cNvPr id="6" name="TextBox 5"/>
        <xdr:cNvSpPr txBox="1"/>
      </xdr:nvSpPr>
      <xdr:spPr>
        <a:xfrm>
          <a:off x="7277100" y="2247900"/>
          <a:ext cx="12447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from Original Data</a:t>
          </a:r>
        </a:p>
      </xdr:txBody>
    </xdr:sp>
    <xdr:clientData/>
  </xdr:oneCellAnchor>
  <xdr:twoCellAnchor>
    <xdr:from>
      <xdr:col>9</xdr:col>
      <xdr:colOff>390525</xdr:colOff>
      <xdr:row>15</xdr:row>
      <xdr:rowOff>76200</xdr:rowOff>
    </xdr:from>
    <xdr:to>
      <xdr:col>15</xdr:col>
      <xdr:colOff>257175</xdr:colOff>
      <xdr:row>17</xdr:row>
      <xdr:rowOff>66675</xdr:rowOff>
    </xdr:to>
    <xdr:sp macro="" textlink="">
      <xdr:nvSpPr>
        <xdr:cNvPr id="7" name="Rectangle 6"/>
        <xdr:cNvSpPr/>
      </xdr:nvSpPr>
      <xdr:spPr>
        <a:xfrm>
          <a:off x="5705475" y="2228850"/>
          <a:ext cx="2828925" cy="29527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showGridLines="0" tabSelected="1" topLeftCell="A7" workbookViewId="0">
      <selection activeCell="M17" sqref="M17"/>
    </sheetView>
  </sheetViews>
  <sheetFormatPr defaultRowHeight="11.25" x14ac:dyDescent="0.2"/>
  <cols>
    <col min="1" max="1" width="0.1640625" customWidth="1"/>
    <col min="2" max="2" width="6.6640625" bestFit="1" customWidth="1"/>
    <col min="3" max="3" width="4.83203125" bestFit="1" customWidth="1"/>
    <col min="4" max="4" width="12.1640625" bestFit="1" customWidth="1"/>
    <col min="5" max="5" width="12.33203125" bestFit="1" customWidth="1"/>
    <col min="6" max="6" width="28.83203125" bestFit="1" customWidth="1"/>
    <col min="13" max="13" width="7.33203125" bestFit="1" customWidth="1"/>
    <col min="15" max="15" width="9.5" customWidth="1"/>
    <col min="17" max="17" width="3" bestFit="1" customWidth="1"/>
    <col min="18" max="18" width="7.1640625" bestFit="1" customWidth="1"/>
  </cols>
  <sheetData>
    <row r="1" spans="1:21" x14ac:dyDescent="0.2">
      <c r="A1" s="3">
        <v>1</v>
      </c>
      <c r="B1" s="1"/>
      <c r="C1" s="4" t="s">
        <v>0</v>
      </c>
      <c r="N1" s="13" t="s">
        <v>1</v>
      </c>
      <c r="P1" t="s">
        <v>2</v>
      </c>
      <c r="U1" s="8">
        <v>0.1</v>
      </c>
    </row>
    <row r="2" spans="1:21" x14ac:dyDescent="0.2">
      <c r="A2" s="3">
        <v>2</v>
      </c>
      <c r="B2" s="2">
        <v>41275</v>
      </c>
      <c r="C2" s="4">
        <v>10</v>
      </c>
      <c r="N2" s="14">
        <f>SLOPE(C2:C11,B2:B11)</f>
        <v>2.0666666666666669</v>
      </c>
      <c r="P2" s="10">
        <v>3</v>
      </c>
      <c r="R2" s="9" t="s">
        <v>3</v>
      </c>
      <c r="U2" s="8">
        <v>0.2</v>
      </c>
    </row>
    <row r="3" spans="1:21" x14ac:dyDescent="0.2">
      <c r="A3" s="3">
        <v>3</v>
      </c>
      <c r="B3" s="2">
        <v>41276</v>
      </c>
      <c r="C3" s="4">
        <v>12</v>
      </c>
      <c r="U3" s="8">
        <v>0.3</v>
      </c>
    </row>
    <row r="4" spans="1:21" x14ac:dyDescent="0.2">
      <c r="A4" s="3">
        <v>4</v>
      </c>
      <c r="B4" s="2">
        <v>41277</v>
      </c>
      <c r="C4" s="4">
        <v>15</v>
      </c>
      <c r="R4" s="9" t="s">
        <v>6</v>
      </c>
      <c r="U4" s="8">
        <v>0.4</v>
      </c>
    </row>
    <row r="5" spans="1:21" x14ac:dyDescent="0.2">
      <c r="A5" s="3">
        <v>5</v>
      </c>
      <c r="B5" s="2">
        <v>41278</v>
      </c>
      <c r="C5" s="4">
        <v>2</v>
      </c>
      <c r="Q5" s="11" t="s">
        <v>8</v>
      </c>
      <c r="R5" s="12">
        <f>C17-(N2*B17)</f>
        <v>-85291.666666666672</v>
      </c>
      <c r="U5" s="8">
        <v>0.5</v>
      </c>
    </row>
    <row r="6" spans="1:21" x14ac:dyDescent="0.2">
      <c r="A6" s="3">
        <v>6</v>
      </c>
      <c r="B6" s="2">
        <v>41279</v>
      </c>
      <c r="C6" s="4">
        <v>18</v>
      </c>
      <c r="U6" s="8">
        <v>0.6</v>
      </c>
    </row>
    <row r="7" spans="1:21" x14ac:dyDescent="0.2">
      <c r="A7" s="3">
        <v>7</v>
      </c>
      <c r="B7" s="2">
        <v>41280</v>
      </c>
      <c r="C7" s="4">
        <v>19</v>
      </c>
      <c r="R7" s="10">
        <f>N2*B17+R5</f>
        <v>10</v>
      </c>
      <c r="U7" s="8">
        <v>0.7</v>
      </c>
    </row>
    <row r="8" spans="1:21" x14ac:dyDescent="0.2">
      <c r="A8" s="3">
        <v>8</v>
      </c>
      <c r="B8" s="2">
        <v>41281</v>
      </c>
      <c r="C8" s="4">
        <v>30</v>
      </c>
      <c r="U8" s="8">
        <v>0.8</v>
      </c>
    </row>
    <row r="9" spans="1:21" x14ac:dyDescent="0.2">
      <c r="A9" s="3">
        <v>9</v>
      </c>
      <c r="B9" s="2">
        <v>41282</v>
      </c>
      <c r="C9" s="4">
        <v>22</v>
      </c>
      <c r="U9" s="8">
        <v>0.9</v>
      </c>
    </row>
    <row r="10" spans="1:21" x14ac:dyDescent="0.2">
      <c r="A10" s="3">
        <v>10</v>
      </c>
      <c r="B10" s="2">
        <v>41283</v>
      </c>
      <c r="C10" s="4">
        <v>23</v>
      </c>
      <c r="U10" s="8">
        <v>1</v>
      </c>
    </row>
    <row r="11" spans="1:21" ht="12" thickBot="1" x14ac:dyDescent="0.25">
      <c r="A11" s="5">
        <v>11</v>
      </c>
      <c r="B11" s="6">
        <v>41284</v>
      </c>
      <c r="C11" s="7">
        <v>26</v>
      </c>
      <c r="U11" s="8">
        <v>5</v>
      </c>
    </row>
    <row r="12" spans="1:21" x14ac:dyDescent="0.2">
      <c r="U12" s="8">
        <v>10</v>
      </c>
    </row>
    <row r="14" spans="1:21" x14ac:dyDescent="0.2">
      <c r="B14" t="s">
        <v>4</v>
      </c>
      <c r="C14" t="s">
        <v>5</v>
      </c>
    </row>
    <row r="15" spans="1:21" x14ac:dyDescent="0.2">
      <c r="B15" s="15"/>
      <c r="C15" s="15"/>
      <c r="D15" s="15"/>
      <c r="E15" s="15"/>
      <c r="F15" s="15"/>
    </row>
    <row r="16" spans="1:21" x14ac:dyDescent="0.2">
      <c r="B16" s="16"/>
      <c r="C16" s="17" t="s">
        <v>0</v>
      </c>
      <c r="D16" s="15" t="s">
        <v>7</v>
      </c>
      <c r="E16" s="15" t="s">
        <v>10</v>
      </c>
      <c r="F16" s="15" t="s">
        <v>9</v>
      </c>
    </row>
    <row r="17" spans="2:13" ht="12.75" x14ac:dyDescent="0.2">
      <c r="B17" s="18">
        <v>41275</v>
      </c>
      <c r="C17" s="17">
        <v>10</v>
      </c>
      <c r="D17" s="19">
        <f>$N$2*B17+$R$5</f>
        <v>10</v>
      </c>
      <c r="E17" s="19">
        <f>IF(ABS((C17-D17)/C17)&gt;$M$17,NA(),C17)</f>
        <v>10</v>
      </c>
      <c r="F17" s="20">
        <f>ABS(C17-D17)/C17</f>
        <v>0</v>
      </c>
      <c r="M17" s="22">
        <v>0.2</v>
      </c>
    </row>
    <row r="18" spans="2:13" x14ac:dyDescent="0.2">
      <c r="B18" s="18">
        <v>41276</v>
      </c>
      <c r="C18" s="17">
        <v>12</v>
      </c>
      <c r="D18" s="19">
        <f t="shared" ref="D18:D26" si="0">$N$2*B18+$R$5</f>
        <v>12.066666666665697</v>
      </c>
      <c r="E18" s="19">
        <f>IF(ABS((C18-D18)/C18)&gt;$M$17,NA(),C18)</f>
        <v>12</v>
      </c>
      <c r="F18" s="20">
        <f>ABS(C18-D18)/C18</f>
        <v>5.5555555554747116E-3</v>
      </c>
    </row>
    <row r="19" spans="2:13" x14ac:dyDescent="0.2">
      <c r="B19" s="18">
        <v>41277</v>
      </c>
      <c r="C19" s="17">
        <v>15</v>
      </c>
      <c r="D19" s="19">
        <f t="shared" si="0"/>
        <v>14.133333333331393</v>
      </c>
      <c r="E19" s="19">
        <f>IF(ABS((C19-D19)/C19)&gt;$M$17,NA(),C19)</f>
        <v>15</v>
      </c>
      <c r="F19" s="20">
        <f>ABS(C19-D19)/C19</f>
        <v>5.777777777790713E-2</v>
      </c>
    </row>
    <row r="20" spans="2:13" x14ac:dyDescent="0.2">
      <c r="B20" s="18">
        <v>41278</v>
      </c>
      <c r="C20" s="21">
        <v>2</v>
      </c>
      <c r="D20" s="19">
        <f t="shared" si="0"/>
        <v>16.19999999999709</v>
      </c>
      <c r="E20" s="19" t="e">
        <f>IF(ABS((C20-D20)/C20)&gt;$M$17,NA(),C20)</f>
        <v>#N/A</v>
      </c>
      <c r="F20" s="20">
        <f>ABS(C20-D20)/C20</f>
        <v>7.0999999999985448</v>
      </c>
    </row>
    <row r="21" spans="2:13" x14ac:dyDescent="0.2">
      <c r="B21" s="18">
        <v>41279</v>
      </c>
      <c r="C21" s="17">
        <v>18</v>
      </c>
      <c r="D21" s="19">
        <f t="shared" si="0"/>
        <v>18.266666666677338</v>
      </c>
      <c r="E21" s="19">
        <f>IF(ABS((C21-D21)/C21)&gt;$M$17,NA(),C21)</f>
        <v>18</v>
      </c>
      <c r="F21" s="20">
        <f>ABS(C21-D21)/C21</f>
        <v>1.4814814815407671E-2</v>
      </c>
    </row>
    <row r="22" spans="2:13" x14ac:dyDescent="0.2">
      <c r="B22" s="18">
        <v>41280</v>
      </c>
      <c r="C22" s="17">
        <v>19</v>
      </c>
      <c r="D22" s="19">
        <f t="shared" si="0"/>
        <v>20.333333333343035</v>
      </c>
      <c r="E22" s="19">
        <f>IF(ABS((C22-D22)/C22)&gt;$M$17,NA(),C22)</f>
        <v>19</v>
      </c>
      <c r="F22" s="20">
        <f>ABS(C22-D22)/C22</f>
        <v>7.0175438597001816E-2</v>
      </c>
    </row>
    <row r="23" spans="2:13" x14ac:dyDescent="0.2">
      <c r="B23" s="18">
        <v>41281</v>
      </c>
      <c r="C23" s="21">
        <v>30</v>
      </c>
      <c r="D23" s="19">
        <f t="shared" si="0"/>
        <v>22.400000000008731</v>
      </c>
      <c r="E23" s="19" t="e">
        <f>IF(ABS((C23-D23)/C23)&gt;$M$17,NA(),C23)</f>
        <v>#N/A</v>
      </c>
      <c r="F23" s="20">
        <f>ABS(C23-D23)/C23</f>
        <v>0.25333333333304231</v>
      </c>
    </row>
    <row r="24" spans="2:13" x14ac:dyDescent="0.2">
      <c r="B24" s="18">
        <v>41282</v>
      </c>
      <c r="C24" s="17">
        <v>22</v>
      </c>
      <c r="D24" s="19">
        <f t="shared" si="0"/>
        <v>24.466666666674428</v>
      </c>
      <c r="E24" s="19">
        <f>IF(ABS((C24-D24)/C24)&gt;$M$17,NA(),C24)</f>
        <v>22</v>
      </c>
      <c r="F24" s="20">
        <f>ABS(C24-D24)/C24</f>
        <v>0.11212121212156489</v>
      </c>
    </row>
    <row r="25" spans="2:13" x14ac:dyDescent="0.2">
      <c r="B25" s="18">
        <v>41283</v>
      </c>
      <c r="C25" s="17">
        <v>23</v>
      </c>
      <c r="D25" s="19">
        <f t="shared" si="0"/>
        <v>26.533333333340124</v>
      </c>
      <c r="E25" s="19">
        <f>IF(ABS((C25-D25)/C25)&gt;$M$17,NA(),C25)</f>
        <v>23</v>
      </c>
      <c r="F25" s="20">
        <f>ABS(C25-D25)/C25</f>
        <v>0.15362318840609235</v>
      </c>
    </row>
    <row r="26" spans="2:13" x14ac:dyDescent="0.2">
      <c r="B26" s="18">
        <v>41284</v>
      </c>
      <c r="C26" s="17">
        <v>26</v>
      </c>
      <c r="D26" s="19">
        <f t="shared" si="0"/>
        <v>28.600000000005821</v>
      </c>
      <c r="E26" s="19">
        <f>IF(ABS((C26-D26)/C26)&gt;$M$17,NA(),C26)</f>
        <v>26</v>
      </c>
      <c r="F26" s="20">
        <f>ABS(C26-D26)/C26</f>
        <v>0.10000000000022388</v>
      </c>
    </row>
  </sheetData>
  <sheetProtection sheet="1" objects="1" scenarios="1" selectLockedCells="1"/>
  <dataValidations count="1">
    <dataValidation type="list" allowBlank="1" showInputMessage="1" showErrorMessage="1" sqref="M17">
      <formula1>$U$1:$U$12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GENERAL DYNAMICS ADVANCED INFORMATION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Raiff, Peter B.</dc:creator>
  <cp:lastModifiedBy>Raiff, Peter B.</cp:lastModifiedBy>
  <dcterms:created xsi:type="dcterms:W3CDTF">2013-08-16T13:07:38Z</dcterms:created>
  <dcterms:modified xsi:type="dcterms:W3CDTF">2013-08-16T14:14:11Z</dcterms:modified>
</cp:coreProperties>
</file>