
<file path=[Content_Types].xml><?xml version="1.0" encoding="utf-8"?>
<Types xmlns="http://schemas.openxmlformats.org/package/2006/content-types"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Default Extension="jpeg" ContentType="image/jpeg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ml.chartshapes+xml"/>
  <Default Extension="emf" ContentType="image/x-emf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ctrlProps/ctrlProp4.xml" ContentType="application/vnd.ms-excel.controlproperties+xml"/>
  <Override PartName="/xl/ctrlProps/ctrlProp3.xml" ContentType="application/vnd.ms-excel.controlproperties+xml"/>
  <Override PartName="/xl/charts/chart8.xml" ContentType="application/vnd.openxmlformats-officedocument.drawingml.chart+xml"/>
  <Override PartName="/xl/ctrlProps/ctrlProp1.xml" ContentType="application/vnd.ms-excel.controlproperties+xml"/>
  <Override PartName="/xl/ctrlProps/ctrlProp2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0905" yWindow="45" windowWidth="10710" windowHeight="10680" activeTab="2"/>
  </bookViews>
  <sheets>
    <sheet name="Orig Data" sheetId="5" r:id="rId1"/>
    <sheet name="Data" sheetId="1" r:id="rId2"/>
    <sheet name="Dashboard" sheetId="2" r:id="rId3"/>
    <sheet name="Pics" sheetId="3" r:id="rId4"/>
  </sheets>
  <definedNames>
    <definedName name="SqPie">Data!$BR$2:$CF$22</definedName>
  </definedNames>
  <calcPr calcId="125725"/>
</workbook>
</file>

<file path=xl/calcChain.xml><?xml version="1.0" encoding="utf-8"?>
<calcChain xmlns="http://schemas.openxmlformats.org/spreadsheetml/2006/main">
  <c r="N6" i="1"/>
  <c r="S3"/>
  <c r="S4"/>
  <c r="S5"/>
  <c r="S6"/>
  <c r="S7"/>
  <c r="S8"/>
  <c r="S9"/>
  <c r="S10"/>
  <c r="S11"/>
  <c r="S12"/>
  <c r="S13"/>
  <c r="S14"/>
  <c r="S15"/>
  <c r="S2"/>
  <c r="R3"/>
  <c r="T3" s="1"/>
  <c r="R4"/>
  <c r="T4" s="1"/>
  <c r="R5"/>
  <c r="T5" s="1"/>
  <c r="R6"/>
  <c r="T6" s="1"/>
  <c r="R7"/>
  <c r="T7" s="1"/>
  <c r="R8"/>
  <c r="T8" s="1"/>
  <c r="R9"/>
  <c r="T9" s="1"/>
  <c r="R10"/>
  <c r="T10" s="1"/>
  <c r="R11"/>
  <c r="T11" s="1"/>
  <c r="R12"/>
  <c r="T12" s="1"/>
  <c r="R13"/>
  <c r="T13" s="1"/>
  <c r="R14"/>
  <c r="T14" s="1"/>
  <c r="R15"/>
  <c r="T15" s="1"/>
  <c r="R2"/>
  <c r="T2" s="1"/>
  <c r="FG1"/>
  <c r="FS1" s="1"/>
  <c r="FI3"/>
  <c r="FI4"/>
  <c r="FI2"/>
  <c r="ES3"/>
  <c r="ES4"/>
  <c r="ES5"/>
  <c r="ES6"/>
  <c r="ES7"/>
  <c r="ES8"/>
  <c r="ES9"/>
  <c r="ES10"/>
  <c r="ES11"/>
  <c r="ES12"/>
  <c r="ES13"/>
  <c r="ES14"/>
  <c r="ES15"/>
  <c r="ES16"/>
  <c r="ES17"/>
  <c r="ES18"/>
  <c r="ES19"/>
  <c r="ES20"/>
  <c r="ES21"/>
  <c r="ES22"/>
  <c r="ES23"/>
  <c r="ES24"/>
  <c r="ES25"/>
  <c r="ES26"/>
  <c r="ES27"/>
  <c r="ES28"/>
  <c r="ES29"/>
  <c r="ES30"/>
  <c r="ES31"/>
  <c r="ES32"/>
  <c r="ES33"/>
  <c r="ES34"/>
  <c r="ES35"/>
  <c r="ES36"/>
  <c r="ES37"/>
  <c r="ES38"/>
  <c r="ES39"/>
  <c r="ES40"/>
  <c r="ES41"/>
  <c r="ES42"/>
  <c r="ES43"/>
  <c r="ES44"/>
  <c r="ES45"/>
  <c r="ES46"/>
  <c r="ES47"/>
  <c r="ES48"/>
  <c r="ES49"/>
  <c r="ES50"/>
  <c r="ES51"/>
  <c r="ES52"/>
  <c r="ES53"/>
  <c r="ES54"/>
  <c r="ES55"/>
  <c r="ES56"/>
  <c r="ES57"/>
  <c r="ES58"/>
  <c r="ES59"/>
  <c r="ES60"/>
  <c r="ES61"/>
  <c r="ES62"/>
  <c r="ES63"/>
  <c r="ES64"/>
  <c r="ES65"/>
  <c r="ES66"/>
  <c r="ES67"/>
  <c r="ES68"/>
  <c r="ES69"/>
  <c r="ES70"/>
  <c r="ES71"/>
  <c r="ES72"/>
  <c r="ES73"/>
  <c r="ES74"/>
  <c r="ES75"/>
  <c r="ES76"/>
  <c r="ES77"/>
  <c r="ES78"/>
  <c r="ES79"/>
  <c r="ES80"/>
  <c r="ES81"/>
  <c r="ES82"/>
  <c r="ES83"/>
  <c r="ES84"/>
  <c r="ES85"/>
  <c r="ES86"/>
  <c r="ES87"/>
  <c r="ES88"/>
  <c r="ES89"/>
  <c r="ES90"/>
  <c r="ES91"/>
  <c r="ES92"/>
  <c r="ES93"/>
  <c r="ES94"/>
  <c r="ES95"/>
  <c r="ES96"/>
  <c r="ES97"/>
  <c r="ES98"/>
  <c r="ES99"/>
  <c r="ES100"/>
  <c r="ES101"/>
  <c r="ES102"/>
  <c r="ES103"/>
  <c r="ES104"/>
  <c r="ES105"/>
  <c r="ES106"/>
  <c r="ES107"/>
  <c r="ES108"/>
  <c r="ES109"/>
  <c r="ES110"/>
  <c r="ES111"/>
  <c r="ES112"/>
  <c r="ES113"/>
  <c r="ES114"/>
  <c r="ES115"/>
  <c r="ES116"/>
  <c r="ES117"/>
  <c r="ES118"/>
  <c r="ES119"/>
  <c r="ES120"/>
  <c r="ES121"/>
  <c r="ES122"/>
  <c r="ES123"/>
  <c r="ES124"/>
  <c r="ES125"/>
  <c r="ES126"/>
  <c r="ES127"/>
  <c r="ES128"/>
  <c r="ES129"/>
  <c r="ES130"/>
  <c r="ES131"/>
  <c r="ES132"/>
  <c r="ES133"/>
  <c r="ES134"/>
  <c r="ES135"/>
  <c r="ES136"/>
  <c r="ES137"/>
  <c r="ES138"/>
  <c r="ES139"/>
  <c r="ES140"/>
  <c r="ES141"/>
  <c r="ES142"/>
  <c r="ES143"/>
  <c r="ES144"/>
  <c r="ES145"/>
  <c r="ES146"/>
  <c r="ES147"/>
  <c r="ES148"/>
  <c r="ES149"/>
  <c r="ES150"/>
  <c r="ES151"/>
  <c r="ES152"/>
  <c r="ES153"/>
  <c r="ES154"/>
  <c r="ES155"/>
  <c r="ES156"/>
  <c r="ES157"/>
  <c r="ES158"/>
  <c r="ES159"/>
  <c r="ES160"/>
  <c r="ES161"/>
  <c r="ES162"/>
  <c r="ES163"/>
  <c r="ES164"/>
  <c r="ES165"/>
  <c r="ES166"/>
  <c r="ES167"/>
  <c r="ES168"/>
  <c r="ES169"/>
  <c r="ES170"/>
  <c r="ES171"/>
  <c r="ES172"/>
  <c r="ES173"/>
  <c r="ES174"/>
  <c r="ES175"/>
  <c r="ES176"/>
  <c r="ES177"/>
  <c r="ES178"/>
  <c r="ES179"/>
  <c r="ES180"/>
  <c r="ES181"/>
  <c r="ES182"/>
  <c r="ES183"/>
  <c r="ES184"/>
  <c r="ES185"/>
  <c r="ES186"/>
  <c r="ES187"/>
  <c r="ES188"/>
  <c r="ES189"/>
  <c r="ES190"/>
  <c r="ES191"/>
  <c r="ES192"/>
  <c r="ES193"/>
  <c r="ES194"/>
  <c r="ES195"/>
  <c r="ES196"/>
  <c r="ES197"/>
  <c r="ES198"/>
  <c r="ES199"/>
  <c r="ES200"/>
  <c r="ES201"/>
  <c r="ES202"/>
  <c r="ES203"/>
  <c r="ES204"/>
  <c r="ES205"/>
  <c r="ES206"/>
  <c r="ES207"/>
  <c r="ES208"/>
  <c r="ES209"/>
  <c r="ES210"/>
  <c r="ES211"/>
  <c r="ES212"/>
  <c r="ES213"/>
  <c r="ES214"/>
  <c r="ES215"/>
  <c r="ES216"/>
  <c r="ES217"/>
  <c r="ES218"/>
  <c r="ES219"/>
  <c r="ES220"/>
  <c r="ES221"/>
  <c r="ES222"/>
  <c r="ES223"/>
  <c r="ES224"/>
  <c r="ES225"/>
  <c r="ES226"/>
  <c r="ES227"/>
  <c r="ES228"/>
  <c r="ES229"/>
  <c r="ES230"/>
  <c r="ES231"/>
  <c r="ES232"/>
  <c r="ES233"/>
  <c r="ES234"/>
  <c r="ES235"/>
  <c r="ES236"/>
  <c r="ES237"/>
  <c r="ES238"/>
  <c r="ES239"/>
  <c r="ES240"/>
  <c r="ES241"/>
  <c r="ES242"/>
  <c r="ES243"/>
  <c r="ES244"/>
  <c r="ES245"/>
  <c r="ES246"/>
  <c r="ES247"/>
  <c r="ES248"/>
  <c r="ES249"/>
  <c r="ES250"/>
  <c r="ES251"/>
  <c r="ES2"/>
  <c r="EO3"/>
  <c r="EO4"/>
  <c r="EO5"/>
  <c r="EO6"/>
  <c r="EO7"/>
  <c r="EO8"/>
  <c r="EO9"/>
  <c r="EO10"/>
  <c r="EO11"/>
  <c r="EO12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O85"/>
  <c r="EO86"/>
  <c r="EO87"/>
  <c r="EO88"/>
  <c r="EO89"/>
  <c r="EO90"/>
  <c r="EO91"/>
  <c r="EO92"/>
  <c r="EO93"/>
  <c r="EO94"/>
  <c r="EO95"/>
  <c r="EO96"/>
  <c r="EO97"/>
  <c r="EO98"/>
  <c r="EO99"/>
  <c r="EO100"/>
  <c r="EO101"/>
  <c r="EO102"/>
  <c r="EO103"/>
  <c r="EO104"/>
  <c r="EO105"/>
  <c r="EO106"/>
  <c r="EO107"/>
  <c r="EO108"/>
  <c r="EO109"/>
  <c r="EO110"/>
  <c r="EO111"/>
  <c r="EO112"/>
  <c r="EO113"/>
  <c r="EO114"/>
  <c r="EO115"/>
  <c r="EO116"/>
  <c r="EO117"/>
  <c r="EO118"/>
  <c r="EO119"/>
  <c r="EO120"/>
  <c r="EO121"/>
  <c r="EO122"/>
  <c r="EO123"/>
  <c r="EO124"/>
  <c r="EO125"/>
  <c r="EO126"/>
  <c r="EO127"/>
  <c r="EO128"/>
  <c r="EO129"/>
  <c r="EO130"/>
  <c r="EO131"/>
  <c r="EO132"/>
  <c r="EO133"/>
  <c r="EO134"/>
  <c r="EO135"/>
  <c r="EO136"/>
  <c r="EO137"/>
  <c r="EO138"/>
  <c r="EO139"/>
  <c r="EO140"/>
  <c r="EO141"/>
  <c r="EO142"/>
  <c r="EO143"/>
  <c r="EO144"/>
  <c r="EO145"/>
  <c r="EO146"/>
  <c r="EO147"/>
  <c r="EO148"/>
  <c r="EO149"/>
  <c r="EO150"/>
  <c r="EO151"/>
  <c r="EO152"/>
  <c r="EO153"/>
  <c r="EO154"/>
  <c r="EO155"/>
  <c r="EO156"/>
  <c r="EO157"/>
  <c r="EO158"/>
  <c r="EO159"/>
  <c r="EO160"/>
  <c r="EO161"/>
  <c r="EO162"/>
  <c r="EO163"/>
  <c r="EO164"/>
  <c r="EO165"/>
  <c r="EO166"/>
  <c r="EO167"/>
  <c r="EO168"/>
  <c r="EO169"/>
  <c r="EO170"/>
  <c r="EO171"/>
  <c r="EO172"/>
  <c r="EO173"/>
  <c r="EO174"/>
  <c r="EO175"/>
  <c r="EO176"/>
  <c r="EO177"/>
  <c r="EO178"/>
  <c r="EO179"/>
  <c r="EO180"/>
  <c r="EO181"/>
  <c r="EO182"/>
  <c r="EO183"/>
  <c r="EO184"/>
  <c r="EO185"/>
  <c r="EO186"/>
  <c r="EO187"/>
  <c r="EO188"/>
  <c r="EO189"/>
  <c r="EO190"/>
  <c r="EO191"/>
  <c r="EO192"/>
  <c r="EO193"/>
  <c r="EO194"/>
  <c r="EO195"/>
  <c r="EO196"/>
  <c r="EO197"/>
  <c r="EO198"/>
  <c r="EO199"/>
  <c r="EO200"/>
  <c r="EO201"/>
  <c r="EO202"/>
  <c r="EO203"/>
  <c r="EO204"/>
  <c r="EO205"/>
  <c r="EO206"/>
  <c r="EO207"/>
  <c r="EO208"/>
  <c r="EO209"/>
  <c r="EO210"/>
  <c r="EO211"/>
  <c r="EO212"/>
  <c r="EO213"/>
  <c r="EO214"/>
  <c r="EO215"/>
  <c r="EO216"/>
  <c r="EO217"/>
  <c r="EO218"/>
  <c r="EO219"/>
  <c r="EO220"/>
  <c r="EO221"/>
  <c r="EO222"/>
  <c r="EO223"/>
  <c r="EO224"/>
  <c r="EO225"/>
  <c r="EO226"/>
  <c r="EO227"/>
  <c r="EO228"/>
  <c r="EO229"/>
  <c r="EO230"/>
  <c r="EO231"/>
  <c r="EO232"/>
  <c r="EO233"/>
  <c r="EO234"/>
  <c r="EO235"/>
  <c r="EO236"/>
  <c r="EO237"/>
  <c r="EO238"/>
  <c r="EO239"/>
  <c r="EO240"/>
  <c r="EO241"/>
  <c r="EO242"/>
  <c r="EO243"/>
  <c r="EO244"/>
  <c r="EO245"/>
  <c r="EO246"/>
  <c r="EO247"/>
  <c r="EO248"/>
  <c r="EO249"/>
  <c r="EO250"/>
  <c r="EO251"/>
  <c r="EO2"/>
  <c r="EK3"/>
  <c r="EK4"/>
  <c r="EK5"/>
  <c r="EK6"/>
  <c r="EK7"/>
  <c r="EK8"/>
  <c r="EK9"/>
  <c r="EK10"/>
  <c r="EK11"/>
  <c r="EK12"/>
  <c r="EK13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K85"/>
  <c r="EK86"/>
  <c r="EK87"/>
  <c r="EK88"/>
  <c r="EK89"/>
  <c r="EK90"/>
  <c r="EK91"/>
  <c r="EK92"/>
  <c r="EK93"/>
  <c r="EK94"/>
  <c r="EK95"/>
  <c r="EK96"/>
  <c r="EK97"/>
  <c r="EK98"/>
  <c r="EK99"/>
  <c r="EK100"/>
  <c r="EK101"/>
  <c r="EK102"/>
  <c r="EK103"/>
  <c r="EK104"/>
  <c r="EK105"/>
  <c r="EK106"/>
  <c r="EK107"/>
  <c r="EK108"/>
  <c r="EK109"/>
  <c r="EK110"/>
  <c r="EK111"/>
  <c r="EK112"/>
  <c r="EK113"/>
  <c r="EK114"/>
  <c r="EK115"/>
  <c r="EK116"/>
  <c r="EK117"/>
  <c r="EK118"/>
  <c r="EK119"/>
  <c r="EK120"/>
  <c r="EK121"/>
  <c r="EK122"/>
  <c r="EK123"/>
  <c r="EK124"/>
  <c r="EK125"/>
  <c r="EK126"/>
  <c r="EK127"/>
  <c r="EK128"/>
  <c r="EK129"/>
  <c r="EK130"/>
  <c r="EK131"/>
  <c r="EK132"/>
  <c r="EK133"/>
  <c r="EK134"/>
  <c r="EK135"/>
  <c r="EK136"/>
  <c r="EK137"/>
  <c r="EK138"/>
  <c r="EK139"/>
  <c r="EK140"/>
  <c r="EK141"/>
  <c r="EK142"/>
  <c r="EK143"/>
  <c r="EK144"/>
  <c r="EK145"/>
  <c r="EK146"/>
  <c r="EK147"/>
  <c r="EK148"/>
  <c r="EK149"/>
  <c r="EK150"/>
  <c r="EK151"/>
  <c r="EK152"/>
  <c r="EK153"/>
  <c r="EK154"/>
  <c r="EK155"/>
  <c r="EK156"/>
  <c r="EK157"/>
  <c r="EK158"/>
  <c r="EK159"/>
  <c r="EK160"/>
  <c r="EK161"/>
  <c r="EK162"/>
  <c r="EK163"/>
  <c r="EK164"/>
  <c r="EK165"/>
  <c r="EK166"/>
  <c r="EK167"/>
  <c r="EK168"/>
  <c r="EK169"/>
  <c r="EK170"/>
  <c r="EK171"/>
  <c r="EK172"/>
  <c r="EK173"/>
  <c r="EK174"/>
  <c r="EK175"/>
  <c r="EK176"/>
  <c r="EK177"/>
  <c r="EK178"/>
  <c r="EK179"/>
  <c r="EK180"/>
  <c r="EK181"/>
  <c r="EK182"/>
  <c r="EK183"/>
  <c r="EK184"/>
  <c r="EK185"/>
  <c r="EK186"/>
  <c r="EK187"/>
  <c r="EK188"/>
  <c r="EK189"/>
  <c r="EK190"/>
  <c r="EK191"/>
  <c r="EK192"/>
  <c r="EK193"/>
  <c r="EK194"/>
  <c r="EK195"/>
  <c r="EK196"/>
  <c r="EK197"/>
  <c r="EK198"/>
  <c r="EK199"/>
  <c r="EK200"/>
  <c r="EK201"/>
  <c r="EK202"/>
  <c r="EK203"/>
  <c r="EK204"/>
  <c r="EK205"/>
  <c r="EK206"/>
  <c r="EK207"/>
  <c r="EK208"/>
  <c r="EK209"/>
  <c r="EK210"/>
  <c r="EK211"/>
  <c r="EK212"/>
  <c r="EK213"/>
  <c r="EK214"/>
  <c r="EK215"/>
  <c r="EK216"/>
  <c r="EK217"/>
  <c r="EK218"/>
  <c r="EK219"/>
  <c r="EK220"/>
  <c r="EK221"/>
  <c r="EK222"/>
  <c r="EK223"/>
  <c r="EK224"/>
  <c r="EK225"/>
  <c r="EK226"/>
  <c r="EK227"/>
  <c r="EK228"/>
  <c r="EK229"/>
  <c r="EK230"/>
  <c r="EK231"/>
  <c r="EK232"/>
  <c r="EK233"/>
  <c r="EK234"/>
  <c r="EK235"/>
  <c r="EK236"/>
  <c r="EK237"/>
  <c r="EK238"/>
  <c r="EK239"/>
  <c r="EK240"/>
  <c r="EK241"/>
  <c r="EK242"/>
  <c r="EK243"/>
  <c r="EK244"/>
  <c r="EK245"/>
  <c r="EK246"/>
  <c r="EK247"/>
  <c r="EK248"/>
  <c r="EK249"/>
  <c r="EK250"/>
  <c r="EK251"/>
  <c r="EK2"/>
  <c r="EG3"/>
  <c r="EG4"/>
  <c r="EG5"/>
  <c r="EG6"/>
  <c r="EG7"/>
  <c r="EG8"/>
  <c r="EG9"/>
  <c r="EG10"/>
  <c r="EG11"/>
  <c r="EG12"/>
  <c r="EG13"/>
  <c r="EG14"/>
  <c r="EG15"/>
  <c r="EG16"/>
  <c r="EG17"/>
  <c r="EG18"/>
  <c r="EG19"/>
  <c r="EG20"/>
  <c r="EG21"/>
  <c r="EG22"/>
  <c r="EG23"/>
  <c r="EG24"/>
  <c r="EG25"/>
  <c r="EG26"/>
  <c r="EG27"/>
  <c r="EG28"/>
  <c r="EG29"/>
  <c r="EG30"/>
  <c r="EG31"/>
  <c r="EG32"/>
  <c r="EG33"/>
  <c r="EG34"/>
  <c r="EG35"/>
  <c r="EG36"/>
  <c r="EG37"/>
  <c r="EG38"/>
  <c r="EG39"/>
  <c r="EG40"/>
  <c r="EG41"/>
  <c r="EG42"/>
  <c r="EG43"/>
  <c r="EG44"/>
  <c r="EG45"/>
  <c r="EG46"/>
  <c r="EG47"/>
  <c r="EG48"/>
  <c r="EG49"/>
  <c r="EG50"/>
  <c r="EG51"/>
  <c r="EG52"/>
  <c r="EG53"/>
  <c r="EG54"/>
  <c r="EG55"/>
  <c r="EG56"/>
  <c r="EG57"/>
  <c r="EG58"/>
  <c r="EG59"/>
  <c r="EG60"/>
  <c r="EG61"/>
  <c r="EG62"/>
  <c r="EG63"/>
  <c r="EG64"/>
  <c r="EG65"/>
  <c r="EG66"/>
  <c r="EG67"/>
  <c r="EG68"/>
  <c r="EG69"/>
  <c r="EG70"/>
  <c r="EG71"/>
  <c r="EG72"/>
  <c r="EG73"/>
  <c r="EG74"/>
  <c r="EG75"/>
  <c r="EG76"/>
  <c r="EG77"/>
  <c r="EG78"/>
  <c r="EG79"/>
  <c r="EG80"/>
  <c r="EG81"/>
  <c r="EG82"/>
  <c r="EG83"/>
  <c r="EG84"/>
  <c r="EG85"/>
  <c r="EG86"/>
  <c r="EG87"/>
  <c r="EG88"/>
  <c r="EG89"/>
  <c r="EG90"/>
  <c r="EG91"/>
  <c r="EG92"/>
  <c r="EG93"/>
  <c r="EG94"/>
  <c r="EG95"/>
  <c r="EG96"/>
  <c r="EG97"/>
  <c r="EG98"/>
  <c r="EG99"/>
  <c r="EG100"/>
  <c r="EG101"/>
  <c r="EG102"/>
  <c r="EG103"/>
  <c r="EG104"/>
  <c r="EG105"/>
  <c r="EG106"/>
  <c r="EG107"/>
  <c r="EG108"/>
  <c r="EG109"/>
  <c r="EG110"/>
  <c r="EG111"/>
  <c r="EG112"/>
  <c r="EG113"/>
  <c r="EG114"/>
  <c r="EG115"/>
  <c r="EG116"/>
  <c r="EG117"/>
  <c r="EG118"/>
  <c r="EG119"/>
  <c r="EG120"/>
  <c r="EG121"/>
  <c r="EG122"/>
  <c r="EG123"/>
  <c r="EG124"/>
  <c r="EG125"/>
  <c r="EG126"/>
  <c r="EG127"/>
  <c r="EG128"/>
  <c r="EG129"/>
  <c r="EG130"/>
  <c r="EG131"/>
  <c r="EG132"/>
  <c r="EG133"/>
  <c r="EG134"/>
  <c r="EG135"/>
  <c r="EG136"/>
  <c r="EG137"/>
  <c r="EG138"/>
  <c r="EG139"/>
  <c r="EG140"/>
  <c r="EG141"/>
  <c r="EG142"/>
  <c r="EG143"/>
  <c r="EG144"/>
  <c r="EG145"/>
  <c r="EG146"/>
  <c r="EG147"/>
  <c r="EG148"/>
  <c r="EG149"/>
  <c r="EG150"/>
  <c r="EG151"/>
  <c r="EG152"/>
  <c r="EG153"/>
  <c r="EG154"/>
  <c r="EG155"/>
  <c r="EG156"/>
  <c r="EG157"/>
  <c r="EG158"/>
  <c r="EG159"/>
  <c r="EG160"/>
  <c r="EG161"/>
  <c r="EG162"/>
  <c r="EG163"/>
  <c r="EG164"/>
  <c r="EG165"/>
  <c r="EG166"/>
  <c r="EG167"/>
  <c r="EG168"/>
  <c r="EG169"/>
  <c r="EG170"/>
  <c r="EG171"/>
  <c r="EG172"/>
  <c r="EG173"/>
  <c r="EG174"/>
  <c r="EG175"/>
  <c r="EG176"/>
  <c r="EG177"/>
  <c r="EG178"/>
  <c r="EG179"/>
  <c r="EG180"/>
  <c r="EG181"/>
  <c r="EG182"/>
  <c r="EG183"/>
  <c r="EG184"/>
  <c r="EG185"/>
  <c r="EG186"/>
  <c r="EG187"/>
  <c r="EG188"/>
  <c r="EG189"/>
  <c r="EG190"/>
  <c r="EG191"/>
  <c r="EG192"/>
  <c r="EG193"/>
  <c r="EG194"/>
  <c r="EG195"/>
  <c r="EG196"/>
  <c r="EG197"/>
  <c r="EG198"/>
  <c r="EG199"/>
  <c r="EG200"/>
  <c r="EG201"/>
  <c r="EG202"/>
  <c r="EG203"/>
  <c r="EG204"/>
  <c r="EG205"/>
  <c r="EG206"/>
  <c r="EG207"/>
  <c r="EG208"/>
  <c r="EG209"/>
  <c r="EG210"/>
  <c r="EG211"/>
  <c r="EG212"/>
  <c r="EG213"/>
  <c r="EG214"/>
  <c r="EG215"/>
  <c r="EG216"/>
  <c r="EG217"/>
  <c r="EG218"/>
  <c r="EG219"/>
  <c r="EG220"/>
  <c r="EG221"/>
  <c r="EG222"/>
  <c r="EG223"/>
  <c r="EG224"/>
  <c r="EG225"/>
  <c r="EG226"/>
  <c r="EG227"/>
  <c r="EG228"/>
  <c r="EG229"/>
  <c r="EG230"/>
  <c r="EG231"/>
  <c r="EG232"/>
  <c r="EG233"/>
  <c r="EG234"/>
  <c r="EG235"/>
  <c r="EG236"/>
  <c r="EG237"/>
  <c r="EG238"/>
  <c r="EG239"/>
  <c r="EG240"/>
  <c r="EG241"/>
  <c r="EG242"/>
  <c r="EG243"/>
  <c r="EG244"/>
  <c r="EG245"/>
  <c r="EG246"/>
  <c r="EG247"/>
  <c r="EG248"/>
  <c r="EG249"/>
  <c r="EG250"/>
  <c r="EG251"/>
  <c r="EG2"/>
  <c r="EC3"/>
  <c r="EC4"/>
  <c r="EC5"/>
  <c r="EC6"/>
  <c r="EC7"/>
  <c r="EC8"/>
  <c r="EC9"/>
  <c r="EC10"/>
  <c r="EC11"/>
  <c r="EC12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C85"/>
  <c r="EC86"/>
  <c r="EC87"/>
  <c r="EC88"/>
  <c r="EC89"/>
  <c r="EC90"/>
  <c r="EC91"/>
  <c r="EC92"/>
  <c r="EC93"/>
  <c r="EC94"/>
  <c r="EC95"/>
  <c r="EC96"/>
  <c r="EC97"/>
  <c r="EC98"/>
  <c r="EC99"/>
  <c r="EC100"/>
  <c r="EC101"/>
  <c r="EC102"/>
  <c r="EC103"/>
  <c r="EC104"/>
  <c r="EC105"/>
  <c r="EC106"/>
  <c r="EC107"/>
  <c r="EC108"/>
  <c r="EC109"/>
  <c r="EC110"/>
  <c r="EC111"/>
  <c r="EC112"/>
  <c r="EC113"/>
  <c r="EC114"/>
  <c r="EC115"/>
  <c r="EC116"/>
  <c r="EC117"/>
  <c r="EC118"/>
  <c r="EC119"/>
  <c r="EC120"/>
  <c r="EC121"/>
  <c r="EC122"/>
  <c r="EC123"/>
  <c r="EC124"/>
  <c r="EC125"/>
  <c r="EC126"/>
  <c r="EC127"/>
  <c r="EC128"/>
  <c r="EC129"/>
  <c r="EC130"/>
  <c r="EC131"/>
  <c r="EC132"/>
  <c r="EC133"/>
  <c r="EC134"/>
  <c r="EC135"/>
  <c r="EC136"/>
  <c r="EC137"/>
  <c r="EC138"/>
  <c r="EC139"/>
  <c r="EC140"/>
  <c r="EC141"/>
  <c r="EC142"/>
  <c r="EC143"/>
  <c r="EC144"/>
  <c r="EC145"/>
  <c r="EC146"/>
  <c r="EC147"/>
  <c r="EC148"/>
  <c r="EC149"/>
  <c r="EC150"/>
  <c r="EC151"/>
  <c r="EC152"/>
  <c r="EC153"/>
  <c r="EC154"/>
  <c r="EC155"/>
  <c r="EC156"/>
  <c r="EC157"/>
  <c r="EC158"/>
  <c r="EC159"/>
  <c r="EC160"/>
  <c r="EC161"/>
  <c r="EC162"/>
  <c r="EC163"/>
  <c r="EC164"/>
  <c r="EC165"/>
  <c r="EC166"/>
  <c r="EC167"/>
  <c r="EC168"/>
  <c r="EC169"/>
  <c r="EC170"/>
  <c r="EC171"/>
  <c r="EC172"/>
  <c r="EC173"/>
  <c r="EC174"/>
  <c r="EC175"/>
  <c r="EC176"/>
  <c r="EC177"/>
  <c r="EC178"/>
  <c r="EC179"/>
  <c r="EC180"/>
  <c r="EC181"/>
  <c r="EC182"/>
  <c r="EC183"/>
  <c r="EC184"/>
  <c r="EC185"/>
  <c r="EC186"/>
  <c r="EC187"/>
  <c r="EC188"/>
  <c r="EC189"/>
  <c r="EC190"/>
  <c r="EC191"/>
  <c r="EC192"/>
  <c r="EC193"/>
  <c r="EC194"/>
  <c r="EC195"/>
  <c r="EC196"/>
  <c r="EC197"/>
  <c r="EC198"/>
  <c r="EC199"/>
  <c r="EC200"/>
  <c r="EC201"/>
  <c r="EC202"/>
  <c r="EC203"/>
  <c r="EC204"/>
  <c r="EC205"/>
  <c r="EC206"/>
  <c r="EC207"/>
  <c r="EC208"/>
  <c r="EC209"/>
  <c r="EC210"/>
  <c r="EC211"/>
  <c r="EC212"/>
  <c r="EC213"/>
  <c r="EC214"/>
  <c r="EC215"/>
  <c r="EC216"/>
  <c r="EC217"/>
  <c r="EC218"/>
  <c r="EC219"/>
  <c r="EC220"/>
  <c r="EC221"/>
  <c r="EC222"/>
  <c r="EC223"/>
  <c r="EC224"/>
  <c r="EC225"/>
  <c r="EC226"/>
  <c r="EC227"/>
  <c r="EC228"/>
  <c r="EC229"/>
  <c r="EC230"/>
  <c r="EC231"/>
  <c r="EC232"/>
  <c r="EC233"/>
  <c r="EC234"/>
  <c r="EC235"/>
  <c r="EC236"/>
  <c r="EC237"/>
  <c r="EC238"/>
  <c r="EC239"/>
  <c r="EC240"/>
  <c r="EC241"/>
  <c r="EC242"/>
  <c r="EC243"/>
  <c r="EC244"/>
  <c r="EC245"/>
  <c r="EC246"/>
  <c r="EC247"/>
  <c r="EC248"/>
  <c r="EC249"/>
  <c r="EC250"/>
  <c r="EC251"/>
  <c r="EC2"/>
  <c r="DY3"/>
  <c r="DY4"/>
  <c r="DY5"/>
  <c r="DY6"/>
  <c r="DY7"/>
  <c r="DY8"/>
  <c r="DY9"/>
  <c r="DY10"/>
  <c r="DY11"/>
  <c r="DY12"/>
  <c r="DY13"/>
  <c r="DY14"/>
  <c r="DY15"/>
  <c r="DY16"/>
  <c r="DY17"/>
  <c r="DY18"/>
  <c r="DY19"/>
  <c r="DY20"/>
  <c r="DY21"/>
  <c r="DY22"/>
  <c r="DY23"/>
  <c r="DY24"/>
  <c r="DY25"/>
  <c r="DY26"/>
  <c r="DY27"/>
  <c r="DY28"/>
  <c r="DY29"/>
  <c r="DY30"/>
  <c r="DY31"/>
  <c r="DY32"/>
  <c r="DY33"/>
  <c r="DY34"/>
  <c r="DY35"/>
  <c r="DY36"/>
  <c r="DY37"/>
  <c r="DY38"/>
  <c r="DY39"/>
  <c r="DY40"/>
  <c r="DY41"/>
  <c r="DY42"/>
  <c r="DY43"/>
  <c r="DY44"/>
  <c r="DY45"/>
  <c r="DY46"/>
  <c r="DY47"/>
  <c r="DY48"/>
  <c r="DY49"/>
  <c r="DY50"/>
  <c r="DY51"/>
  <c r="DY52"/>
  <c r="DY53"/>
  <c r="DY54"/>
  <c r="DY55"/>
  <c r="DY56"/>
  <c r="DY57"/>
  <c r="DY58"/>
  <c r="DY59"/>
  <c r="DY60"/>
  <c r="DY61"/>
  <c r="DY62"/>
  <c r="DY63"/>
  <c r="DY64"/>
  <c r="DY65"/>
  <c r="DY66"/>
  <c r="DY67"/>
  <c r="DY68"/>
  <c r="DY69"/>
  <c r="DY70"/>
  <c r="DY71"/>
  <c r="DY72"/>
  <c r="DY73"/>
  <c r="DY74"/>
  <c r="DY75"/>
  <c r="DY76"/>
  <c r="DY77"/>
  <c r="DY78"/>
  <c r="DY79"/>
  <c r="DY80"/>
  <c r="DY81"/>
  <c r="DY82"/>
  <c r="DY83"/>
  <c r="DY84"/>
  <c r="DY85"/>
  <c r="DY86"/>
  <c r="DY87"/>
  <c r="DY88"/>
  <c r="DY89"/>
  <c r="DY90"/>
  <c r="DY91"/>
  <c r="DY92"/>
  <c r="DY93"/>
  <c r="DY94"/>
  <c r="DY95"/>
  <c r="DY96"/>
  <c r="DY97"/>
  <c r="DY98"/>
  <c r="DY99"/>
  <c r="DY100"/>
  <c r="DY101"/>
  <c r="DY102"/>
  <c r="DY103"/>
  <c r="DY104"/>
  <c r="DY105"/>
  <c r="DY106"/>
  <c r="DY107"/>
  <c r="DY108"/>
  <c r="DY109"/>
  <c r="DY110"/>
  <c r="DY111"/>
  <c r="DY112"/>
  <c r="DY113"/>
  <c r="DY114"/>
  <c r="DY115"/>
  <c r="DY116"/>
  <c r="DY117"/>
  <c r="DY118"/>
  <c r="DY119"/>
  <c r="DY120"/>
  <c r="DY121"/>
  <c r="DY122"/>
  <c r="DY123"/>
  <c r="DY124"/>
  <c r="DY125"/>
  <c r="DY126"/>
  <c r="DY127"/>
  <c r="DY128"/>
  <c r="DY129"/>
  <c r="DY130"/>
  <c r="DY131"/>
  <c r="DY132"/>
  <c r="DY133"/>
  <c r="DY134"/>
  <c r="DY135"/>
  <c r="DY136"/>
  <c r="DY137"/>
  <c r="DY138"/>
  <c r="DY139"/>
  <c r="DY140"/>
  <c r="DY141"/>
  <c r="DY142"/>
  <c r="DY143"/>
  <c r="DY144"/>
  <c r="DY145"/>
  <c r="DY146"/>
  <c r="DY147"/>
  <c r="DY148"/>
  <c r="DY149"/>
  <c r="DY150"/>
  <c r="DY151"/>
  <c r="DY152"/>
  <c r="DY153"/>
  <c r="DY154"/>
  <c r="DY155"/>
  <c r="DY156"/>
  <c r="DY157"/>
  <c r="DY158"/>
  <c r="DY159"/>
  <c r="DY160"/>
  <c r="DY161"/>
  <c r="DY162"/>
  <c r="DY163"/>
  <c r="DY164"/>
  <c r="DY165"/>
  <c r="DY166"/>
  <c r="DY167"/>
  <c r="DY168"/>
  <c r="DY169"/>
  <c r="DY170"/>
  <c r="DY171"/>
  <c r="DY172"/>
  <c r="DY173"/>
  <c r="DY174"/>
  <c r="DY175"/>
  <c r="DY176"/>
  <c r="DY177"/>
  <c r="DY178"/>
  <c r="DY179"/>
  <c r="DY180"/>
  <c r="DY181"/>
  <c r="DY182"/>
  <c r="DY183"/>
  <c r="DY184"/>
  <c r="DY185"/>
  <c r="DY186"/>
  <c r="DY187"/>
  <c r="DY188"/>
  <c r="DY189"/>
  <c r="DY190"/>
  <c r="DY191"/>
  <c r="DY192"/>
  <c r="DY193"/>
  <c r="DY194"/>
  <c r="DY195"/>
  <c r="DY196"/>
  <c r="DY197"/>
  <c r="DY198"/>
  <c r="DY199"/>
  <c r="DY200"/>
  <c r="DY201"/>
  <c r="DY202"/>
  <c r="DY203"/>
  <c r="DY204"/>
  <c r="DY205"/>
  <c r="DY206"/>
  <c r="DY207"/>
  <c r="DY208"/>
  <c r="DY209"/>
  <c r="DY210"/>
  <c r="DY211"/>
  <c r="DY212"/>
  <c r="DY213"/>
  <c r="DY214"/>
  <c r="DY215"/>
  <c r="DY216"/>
  <c r="DY217"/>
  <c r="DY218"/>
  <c r="DY219"/>
  <c r="DY220"/>
  <c r="DY221"/>
  <c r="DY222"/>
  <c r="DY223"/>
  <c r="DY224"/>
  <c r="DY225"/>
  <c r="DY226"/>
  <c r="DY227"/>
  <c r="DY228"/>
  <c r="DY229"/>
  <c r="DY230"/>
  <c r="DY231"/>
  <c r="DY232"/>
  <c r="DY233"/>
  <c r="DY234"/>
  <c r="DY235"/>
  <c r="DY236"/>
  <c r="DY237"/>
  <c r="DY238"/>
  <c r="DY239"/>
  <c r="DY240"/>
  <c r="DY241"/>
  <c r="DY242"/>
  <c r="DY243"/>
  <c r="DY244"/>
  <c r="DY245"/>
  <c r="DY246"/>
  <c r="DY247"/>
  <c r="DY248"/>
  <c r="DY249"/>
  <c r="DY250"/>
  <c r="DY251"/>
  <c r="DY2"/>
  <c r="DU3"/>
  <c r="DU4"/>
  <c r="DU5"/>
  <c r="DU6"/>
  <c r="DU7"/>
  <c r="DU8"/>
  <c r="DU9"/>
  <c r="DU10"/>
  <c r="DU11"/>
  <c r="DU12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U85"/>
  <c r="DU86"/>
  <c r="DU87"/>
  <c r="DU88"/>
  <c r="DU89"/>
  <c r="DU90"/>
  <c r="DU91"/>
  <c r="DU92"/>
  <c r="DU93"/>
  <c r="DU94"/>
  <c r="DU95"/>
  <c r="DU96"/>
  <c r="DU97"/>
  <c r="DU98"/>
  <c r="DU99"/>
  <c r="DU100"/>
  <c r="DU101"/>
  <c r="DU102"/>
  <c r="DU103"/>
  <c r="DU104"/>
  <c r="DU105"/>
  <c r="DU106"/>
  <c r="DU107"/>
  <c r="DU108"/>
  <c r="DU109"/>
  <c r="DU110"/>
  <c r="DU111"/>
  <c r="DU112"/>
  <c r="DU113"/>
  <c r="DU114"/>
  <c r="DU115"/>
  <c r="DU116"/>
  <c r="DU117"/>
  <c r="DU118"/>
  <c r="DU119"/>
  <c r="DU120"/>
  <c r="DU121"/>
  <c r="DU122"/>
  <c r="DU123"/>
  <c r="DU124"/>
  <c r="DU125"/>
  <c r="DU126"/>
  <c r="DU127"/>
  <c r="DU128"/>
  <c r="DU129"/>
  <c r="DU130"/>
  <c r="DU131"/>
  <c r="DU132"/>
  <c r="DU133"/>
  <c r="DU134"/>
  <c r="DU135"/>
  <c r="DU136"/>
  <c r="DU137"/>
  <c r="DU138"/>
  <c r="DU139"/>
  <c r="DU140"/>
  <c r="DU141"/>
  <c r="DU142"/>
  <c r="DU143"/>
  <c r="DU144"/>
  <c r="DU145"/>
  <c r="DU146"/>
  <c r="DU147"/>
  <c r="DU148"/>
  <c r="DU149"/>
  <c r="DU150"/>
  <c r="DU151"/>
  <c r="DU152"/>
  <c r="DU153"/>
  <c r="DU154"/>
  <c r="DU155"/>
  <c r="DU156"/>
  <c r="DU157"/>
  <c r="DU158"/>
  <c r="DU159"/>
  <c r="DU160"/>
  <c r="DU161"/>
  <c r="DU162"/>
  <c r="DU163"/>
  <c r="DU164"/>
  <c r="DU165"/>
  <c r="DU166"/>
  <c r="DU167"/>
  <c r="DU168"/>
  <c r="DU169"/>
  <c r="DU170"/>
  <c r="DU171"/>
  <c r="DU172"/>
  <c r="DU173"/>
  <c r="DU174"/>
  <c r="DU175"/>
  <c r="DU176"/>
  <c r="DU177"/>
  <c r="DU178"/>
  <c r="DU179"/>
  <c r="DU180"/>
  <c r="DU181"/>
  <c r="DU182"/>
  <c r="DU183"/>
  <c r="DU184"/>
  <c r="DU185"/>
  <c r="DU186"/>
  <c r="DU187"/>
  <c r="DU188"/>
  <c r="DU189"/>
  <c r="DU190"/>
  <c r="DU191"/>
  <c r="DU192"/>
  <c r="DU193"/>
  <c r="DU194"/>
  <c r="DU195"/>
  <c r="DU196"/>
  <c r="DU197"/>
  <c r="DU198"/>
  <c r="DU199"/>
  <c r="DU200"/>
  <c r="DU201"/>
  <c r="DU202"/>
  <c r="DU203"/>
  <c r="DU204"/>
  <c r="DU205"/>
  <c r="DU206"/>
  <c r="DU207"/>
  <c r="DU208"/>
  <c r="DU209"/>
  <c r="DU210"/>
  <c r="DU211"/>
  <c r="DU212"/>
  <c r="DU213"/>
  <c r="DU214"/>
  <c r="DU215"/>
  <c r="DU216"/>
  <c r="DU217"/>
  <c r="DU218"/>
  <c r="DU219"/>
  <c r="DU220"/>
  <c r="DU221"/>
  <c r="DU222"/>
  <c r="DU223"/>
  <c r="DU224"/>
  <c r="DU225"/>
  <c r="DU226"/>
  <c r="DU227"/>
  <c r="DU228"/>
  <c r="DU229"/>
  <c r="DU230"/>
  <c r="DU231"/>
  <c r="DU232"/>
  <c r="DU233"/>
  <c r="DU234"/>
  <c r="DU235"/>
  <c r="DU236"/>
  <c r="DU237"/>
  <c r="DU238"/>
  <c r="DU239"/>
  <c r="DU240"/>
  <c r="DU241"/>
  <c r="DU242"/>
  <c r="DU243"/>
  <c r="DU244"/>
  <c r="DU245"/>
  <c r="DU246"/>
  <c r="DU247"/>
  <c r="DU248"/>
  <c r="DU249"/>
  <c r="DU250"/>
  <c r="DU251"/>
  <c r="DU2"/>
  <c r="DQ3"/>
  <c r="DQ4"/>
  <c r="DQ5"/>
  <c r="DQ6"/>
  <c r="DQ7"/>
  <c r="DQ8"/>
  <c r="DQ9"/>
  <c r="DQ10"/>
  <c r="DQ11"/>
  <c r="DQ12"/>
  <c r="DQ13"/>
  <c r="DQ14"/>
  <c r="DQ15"/>
  <c r="DQ16"/>
  <c r="DQ17"/>
  <c r="DQ18"/>
  <c r="DQ19"/>
  <c r="DQ20"/>
  <c r="DQ21"/>
  <c r="DQ22"/>
  <c r="DQ23"/>
  <c r="DQ24"/>
  <c r="DQ25"/>
  <c r="DQ26"/>
  <c r="DQ27"/>
  <c r="DQ28"/>
  <c r="DQ29"/>
  <c r="DQ30"/>
  <c r="DQ31"/>
  <c r="DQ32"/>
  <c r="DQ33"/>
  <c r="DQ34"/>
  <c r="DQ35"/>
  <c r="DQ36"/>
  <c r="DQ37"/>
  <c r="DQ38"/>
  <c r="DQ39"/>
  <c r="DQ40"/>
  <c r="DQ41"/>
  <c r="DQ42"/>
  <c r="DQ43"/>
  <c r="DQ44"/>
  <c r="DQ45"/>
  <c r="DQ46"/>
  <c r="DQ47"/>
  <c r="DQ48"/>
  <c r="DQ49"/>
  <c r="DQ50"/>
  <c r="DQ51"/>
  <c r="DQ52"/>
  <c r="DQ53"/>
  <c r="DQ54"/>
  <c r="DQ55"/>
  <c r="DQ56"/>
  <c r="DQ57"/>
  <c r="DQ58"/>
  <c r="DQ59"/>
  <c r="DQ60"/>
  <c r="DQ61"/>
  <c r="DQ62"/>
  <c r="DQ63"/>
  <c r="DQ64"/>
  <c r="DQ65"/>
  <c r="DQ66"/>
  <c r="DQ67"/>
  <c r="DQ68"/>
  <c r="DQ69"/>
  <c r="DQ70"/>
  <c r="DQ71"/>
  <c r="DQ72"/>
  <c r="DQ73"/>
  <c r="DQ74"/>
  <c r="DQ75"/>
  <c r="DQ76"/>
  <c r="DQ77"/>
  <c r="DQ78"/>
  <c r="DQ79"/>
  <c r="DQ80"/>
  <c r="DQ81"/>
  <c r="DQ82"/>
  <c r="DQ83"/>
  <c r="DQ84"/>
  <c r="DQ85"/>
  <c r="DQ86"/>
  <c r="DQ87"/>
  <c r="DQ88"/>
  <c r="DQ89"/>
  <c r="DQ90"/>
  <c r="DQ91"/>
  <c r="DQ92"/>
  <c r="DQ93"/>
  <c r="DQ94"/>
  <c r="DQ95"/>
  <c r="DQ96"/>
  <c r="DQ97"/>
  <c r="DQ98"/>
  <c r="DQ99"/>
  <c r="DQ100"/>
  <c r="DQ101"/>
  <c r="DQ102"/>
  <c r="DQ103"/>
  <c r="DQ104"/>
  <c r="DQ105"/>
  <c r="DQ106"/>
  <c r="DQ107"/>
  <c r="DQ108"/>
  <c r="DQ109"/>
  <c r="DQ110"/>
  <c r="DQ111"/>
  <c r="DQ112"/>
  <c r="DQ113"/>
  <c r="DQ114"/>
  <c r="DQ115"/>
  <c r="DQ116"/>
  <c r="DQ117"/>
  <c r="DQ118"/>
  <c r="DQ119"/>
  <c r="DQ120"/>
  <c r="DQ121"/>
  <c r="DQ122"/>
  <c r="DQ123"/>
  <c r="DQ124"/>
  <c r="DQ125"/>
  <c r="DQ126"/>
  <c r="DQ127"/>
  <c r="DQ128"/>
  <c r="DQ129"/>
  <c r="DQ130"/>
  <c r="DQ131"/>
  <c r="DQ132"/>
  <c r="DQ133"/>
  <c r="DQ134"/>
  <c r="DQ135"/>
  <c r="DQ136"/>
  <c r="DQ137"/>
  <c r="DQ138"/>
  <c r="DQ139"/>
  <c r="DQ140"/>
  <c r="DQ141"/>
  <c r="DQ142"/>
  <c r="DQ143"/>
  <c r="DQ144"/>
  <c r="DQ145"/>
  <c r="DQ146"/>
  <c r="DQ147"/>
  <c r="DQ148"/>
  <c r="DQ149"/>
  <c r="DQ150"/>
  <c r="DQ151"/>
  <c r="DQ152"/>
  <c r="DQ153"/>
  <c r="DQ154"/>
  <c r="DQ155"/>
  <c r="DQ156"/>
  <c r="DQ157"/>
  <c r="DQ158"/>
  <c r="DQ159"/>
  <c r="DQ160"/>
  <c r="DQ161"/>
  <c r="DQ162"/>
  <c r="DQ163"/>
  <c r="DQ164"/>
  <c r="DQ165"/>
  <c r="DQ166"/>
  <c r="DQ167"/>
  <c r="DQ168"/>
  <c r="DQ169"/>
  <c r="DQ170"/>
  <c r="DQ171"/>
  <c r="DQ172"/>
  <c r="DQ173"/>
  <c r="DQ174"/>
  <c r="DQ175"/>
  <c r="DQ176"/>
  <c r="DQ177"/>
  <c r="DQ178"/>
  <c r="DQ179"/>
  <c r="DQ180"/>
  <c r="DQ181"/>
  <c r="DQ182"/>
  <c r="DQ183"/>
  <c r="DQ184"/>
  <c r="DQ185"/>
  <c r="DQ186"/>
  <c r="DQ187"/>
  <c r="DQ188"/>
  <c r="DQ189"/>
  <c r="DQ190"/>
  <c r="DQ191"/>
  <c r="DQ192"/>
  <c r="DQ193"/>
  <c r="DQ194"/>
  <c r="DQ195"/>
  <c r="DQ196"/>
  <c r="DQ197"/>
  <c r="DQ198"/>
  <c r="DQ199"/>
  <c r="DQ200"/>
  <c r="DQ201"/>
  <c r="DQ202"/>
  <c r="DQ203"/>
  <c r="DQ204"/>
  <c r="DQ205"/>
  <c r="DQ206"/>
  <c r="DQ207"/>
  <c r="DQ208"/>
  <c r="DQ209"/>
  <c r="DQ210"/>
  <c r="DQ211"/>
  <c r="DQ212"/>
  <c r="DQ213"/>
  <c r="DQ214"/>
  <c r="DQ215"/>
  <c r="DQ216"/>
  <c r="DQ217"/>
  <c r="DQ218"/>
  <c r="DQ219"/>
  <c r="DQ220"/>
  <c r="DQ221"/>
  <c r="DQ222"/>
  <c r="DQ223"/>
  <c r="DQ224"/>
  <c r="DQ225"/>
  <c r="DQ226"/>
  <c r="DQ227"/>
  <c r="DQ228"/>
  <c r="DQ229"/>
  <c r="DQ230"/>
  <c r="DQ231"/>
  <c r="DQ232"/>
  <c r="DQ233"/>
  <c r="DQ234"/>
  <c r="DQ235"/>
  <c r="DQ236"/>
  <c r="DQ237"/>
  <c r="DQ238"/>
  <c r="DQ239"/>
  <c r="DQ240"/>
  <c r="DQ241"/>
  <c r="DQ242"/>
  <c r="DQ243"/>
  <c r="DQ244"/>
  <c r="DQ245"/>
  <c r="DQ246"/>
  <c r="DQ247"/>
  <c r="DQ248"/>
  <c r="DQ249"/>
  <c r="DQ250"/>
  <c r="DQ251"/>
  <c r="DQ2"/>
  <c r="DM3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99"/>
  <c r="DM100"/>
  <c r="DM101"/>
  <c r="DM102"/>
  <c r="DM103"/>
  <c r="DM104"/>
  <c r="DM105"/>
  <c r="DM106"/>
  <c r="DM107"/>
  <c r="DM108"/>
  <c r="DM109"/>
  <c r="DM110"/>
  <c r="DM111"/>
  <c r="DM112"/>
  <c r="DM113"/>
  <c r="DM114"/>
  <c r="DM115"/>
  <c r="DM116"/>
  <c r="DM117"/>
  <c r="DM118"/>
  <c r="DM119"/>
  <c r="DM120"/>
  <c r="DM121"/>
  <c r="DM122"/>
  <c r="DM123"/>
  <c r="DM124"/>
  <c r="DM125"/>
  <c r="DM126"/>
  <c r="DM127"/>
  <c r="DM128"/>
  <c r="DM129"/>
  <c r="DM130"/>
  <c r="DM131"/>
  <c r="DM132"/>
  <c r="DM133"/>
  <c r="DM134"/>
  <c r="DM135"/>
  <c r="DM136"/>
  <c r="DM137"/>
  <c r="DM138"/>
  <c r="DM139"/>
  <c r="DM140"/>
  <c r="DM141"/>
  <c r="DM142"/>
  <c r="DM143"/>
  <c r="DM144"/>
  <c r="DM145"/>
  <c r="DM146"/>
  <c r="DM147"/>
  <c r="DM148"/>
  <c r="DM149"/>
  <c r="DM150"/>
  <c r="DM151"/>
  <c r="DM152"/>
  <c r="DM153"/>
  <c r="DM154"/>
  <c r="DM155"/>
  <c r="DM156"/>
  <c r="DM157"/>
  <c r="DM158"/>
  <c r="DM159"/>
  <c r="DM160"/>
  <c r="DM161"/>
  <c r="DM162"/>
  <c r="DM163"/>
  <c r="DM164"/>
  <c r="DM165"/>
  <c r="DM166"/>
  <c r="DM167"/>
  <c r="DM168"/>
  <c r="DM169"/>
  <c r="DM170"/>
  <c r="DM171"/>
  <c r="DM172"/>
  <c r="DM173"/>
  <c r="DM174"/>
  <c r="DM175"/>
  <c r="DM176"/>
  <c r="DM177"/>
  <c r="DM178"/>
  <c r="DM179"/>
  <c r="DM180"/>
  <c r="DM181"/>
  <c r="DM182"/>
  <c r="DM183"/>
  <c r="DM184"/>
  <c r="DM185"/>
  <c r="DM186"/>
  <c r="DM187"/>
  <c r="DM188"/>
  <c r="DM189"/>
  <c r="DM190"/>
  <c r="DM191"/>
  <c r="DM192"/>
  <c r="DM193"/>
  <c r="DM194"/>
  <c r="DM195"/>
  <c r="DM196"/>
  <c r="DM197"/>
  <c r="DM198"/>
  <c r="DM199"/>
  <c r="DM200"/>
  <c r="DM201"/>
  <c r="DM202"/>
  <c r="DM203"/>
  <c r="DM204"/>
  <c r="DM205"/>
  <c r="DM206"/>
  <c r="DM207"/>
  <c r="DM208"/>
  <c r="DM209"/>
  <c r="DM210"/>
  <c r="DM211"/>
  <c r="DM212"/>
  <c r="DM213"/>
  <c r="DM214"/>
  <c r="DM215"/>
  <c r="DM216"/>
  <c r="DM217"/>
  <c r="DM218"/>
  <c r="DM219"/>
  <c r="DM220"/>
  <c r="DM221"/>
  <c r="DM222"/>
  <c r="DM223"/>
  <c r="DM224"/>
  <c r="DM225"/>
  <c r="DM226"/>
  <c r="DM227"/>
  <c r="DM228"/>
  <c r="DM229"/>
  <c r="DM230"/>
  <c r="DM231"/>
  <c r="DM232"/>
  <c r="DM233"/>
  <c r="DM234"/>
  <c r="DM235"/>
  <c r="DM236"/>
  <c r="DM237"/>
  <c r="DM238"/>
  <c r="DM239"/>
  <c r="DM240"/>
  <c r="DM241"/>
  <c r="DM242"/>
  <c r="DM243"/>
  <c r="DM244"/>
  <c r="DM245"/>
  <c r="DM246"/>
  <c r="DM247"/>
  <c r="DM248"/>
  <c r="DM249"/>
  <c r="DM250"/>
  <c r="DM251"/>
  <c r="DM2"/>
  <c r="DI3"/>
  <c r="DI4"/>
  <c r="DI5"/>
  <c r="DI6"/>
  <c r="DI7"/>
  <c r="DI8"/>
  <c r="DI9"/>
  <c r="DI10"/>
  <c r="DI11"/>
  <c r="DI12"/>
  <c r="DI13"/>
  <c r="DI14"/>
  <c r="DI15"/>
  <c r="DI16"/>
  <c r="DI17"/>
  <c r="DI18"/>
  <c r="DI19"/>
  <c r="DI20"/>
  <c r="DI21"/>
  <c r="DI22"/>
  <c r="DI23"/>
  <c r="DI24"/>
  <c r="DI25"/>
  <c r="DI26"/>
  <c r="DI27"/>
  <c r="DI28"/>
  <c r="DI29"/>
  <c r="DI30"/>
  <c r="DI31"/>
  <c r="DI32"/>
  <c r="DI33"/>
  <c r="DI34"/>
  <c r="DI35"/>
  <c r="DI36"/>
  <c r="DI37"/>
  <c r="DI38"/>
  <c r="DI39"/>
  <c r="DI40"/>
  <c r="DI41"/>
  <c r="DI42"/>
  <c r="DI43"/>
  <c r="DI44"/>
  <c r="DI45"/>
  <c r="DI46"/>
  <c r="DI47"/>
  <c r="DI48"/>
  <c r="DI49"/>
  <c r="DI50"/>
  <c r="DI51"/>
  <c r="DI52"/>
  <c r="DI53"/>
  <c r="DI54"/>
  <c r="DI55"/>
  <c r="DI56"/>
  <c r="DI57"/>
  <c r="DI58"/>
  <c r="DI59"/>
  <c r="DI60"/>
  <c r="DI61"/>
  <c r="DI62"/>
  <c r="DI63"/>
  <c r="DI64"/>
  <c r="DI65"/>
  <c r="DI66"/>
  <c r="DI67"/>
  <c r="DI68"/>
  <c r="DI69"/>
  <c r="DI70"/>
  <c r="DI71"/>
  <c r="DI72"/>
  <c r="DI73"/>
  <c r="DI74"/>
  <c r="DI75"/>
  <c r="DI76"/>
  <c r="DI77"/>
  <c r="DI78"/>
  <c r="DI79"/>
  <c r="DI80"/>
  <c r="DI81"/>
  <c r="DI82"/>
  <c r="DI83"/>
  <c r="DI84"/>
  <c r="DI85"/>
  <c r="DI86"/>
  <c r="DI87"/>
  <c r="DI88"/>
  <c r="DI89"/>
  <c r="DI90"/>
  <c r="DI91"/>
  <c r="DI92"/>
  <c r="DI93"/>
  <c r="DI94"/>
  <c r="DI95"/>
  <c r="DI96"/>
  <c r="DI97"/>
  <c r="DI98"/>
  <c r="DI99"/>
  <c r="DI100"/>
  <c r="DI101"/>
  <c r="DI102"/>
  <c r="DI103"/>
  <c r="DI104"/>
  <c r="DI105"/>
  <c r="DI106"/>
  <c r="DI107"/>
  <c r="DI108"/>
  <c r="DI109"/>
  <c r="DI110"/>
  <c r="DI111"/>
  <c r="DI112"/>
  <c r="DI113"/>
  <c r="DI114"/>
  <c r="DI115"/>
  <c r="DI116"/>
  <c r="DI117"/>
  <c r="DI118"/>
  <c r="DI119"/>
  <c r="DI120"/>
  <c r="DI121"/>
  <c r="DI122"/>
  <c r="DI123"/>
  <c r="DI124"/>
  <c r="DI125"/>
  <c r="DI126"/>
  <c r="DI127"/>
  <c r="DI128"/>
  <c r="DI129"/>
  <c r="DI130"/>
  <c r="DI131"/>
  <c r="DI132"/>
  <c r="DI133"/>
  <c r="DI134"/>
  <c r="DI135"/>
  <c r="DI136"/>
  <c r="DI137"/>
  <c r="DI138"/>
  <c r="DI139"/>
  <c r="DI140"/>
  <c r="DI141"/>
  <c r="DI142"/>
  <c r="DI143"/>
  <c r="DI144"/>
  <c r="DI145"/>
  <c r="DI146"/>
  <c r="DI147"/>
  <c r="DI148"/>
  <c r="DI149"/>
  <c r="DI150"/>
  <c r="DI151"/>
  <c r="DI152"/>
  <c r="DI153"/>
  <c r="DI154"/>
  <c r="DI155"/>
  <c r="DI156"/>
  <c r="DI157"/>
  <c r="DI158"/>
  <c r="DI159"/>
  <c r="DI160"/>
  <c r="DI161"/>
  <c r="DI162"/>
  <c r="DI163"/>
  <c r="DI164"/>
  <c r="DI165"/>
  <c r="DI166"/>
  <c r="DI167"/>
  <c r="DI168"/>
  <c r="DI169"/>
  <c r="DI170"/>
  <c r="DI171"/>
  <c r="DI172"/>
  <c r="DI173"/>
  <c r="DI174"/>
  <c r="DI175"/>
  <c r="DI176"/>
  <c r="DI177"/>
  <c r="DI178"/>
  <c r="DI179"/>
  <c r="DI180"/>
  <c r="DI181"/>
  <c r="DI182"/>
  <c r="DI183"/>
  <c r="DI184"/>
  <c r="DI185"/>
  <c r="DI186"/>
  <c r="DI187"/>
  <c r="DI188"/>
  <c r="DI189"/>
  <c r="DI190"/>
  <c r="DI191"/>
  <c r="DI192"/>
  <c r="DI193"/>
  <c r="DI194"/>
  <c r="DI195"/>
  <c r="DI196"/>
  <c r="DI197"/>
  <c r="DI198"/>
  <c r="DI199"/>
  <c r="DI200"/>
  <c r="DI201"/>
  <c r="DI202"/>
  <c r="DI203"/>
  <c r="DI204"/>
  <c r="DI205"/>
  <c r="DI206"/>
  <c r="DI207"/>
  <c r="DI208"/>
  <c r="DI209"/>
  <c r="DI210"/>
  <c r="DI211"/>
  <c r="DI212"/>
  <c r="DI213"/>
  <c r="DI214"/>
  <c r="DI215"/>
  <c r="DI216"/>
  <c r="DI217"/>
  <c r="DI218"/>
  <c r="DI219"/>
  <c r="DI220"/>
  <c r="DI221"/>
  <c r="DI222"/>
  <c r="DI223"/>
  <c r="DI224"/>
  <c r="DI225"/>
  <c r="DI226"/>
  <c r="DI227"/>
  <c r="DI228"/>
  <c r="DI229"/>
  <c r="DI230"/>
  <c r="DI231"/>
  <c r="DI232"/>
  <c r="DI233"/>
  <c r="DI234"/>
  <c r="DI235"/>
  <c r="DI236"/>
  <c r="DI237"/>
  <c r="DI238"/>
  <c r="DI239"/>
  <c r="DI240"/>
  <c r="DI241"/>
  <c r="DI242"/>
  <c r="DI243"/>
  <c r="DI244"/>
  <c r="DI245"/>
  <c r="DI246"/>
  <c r="DI247"/>
  <c r="DI248"/>
  <c r="DI249"/>
  <c r="DI250"/>
  <c r="DI251"/>
  <c r="DI2"/>
  <c r="FF1"/>
  <c r="FR1" s="1"/>
  <c r="FE1"/>
  <c r="FQ1" s="1"/>
  <c r="FD1"/>
  <c r="FP1" s="1"/>
  <c r="FC1"/>
  <c r="FO1" s="1"/>
  <c r="FB1"/>
  <c r="FN1" s="1"/>
  <c r="FA1"/>
  <c r="FM1" s="1"/>
  <c r="EZ1"/>
  <c r="FL1" s="1"/>
  <c r="EY1"/>
  <c r="FK1" s="1"/>
  <c r="EX1"/>
  <c r="FJ1" s="1"/>
  <c r="CI2"/>
  <c r="ED8" l="1"/>
  <c r="DJ2"/>
  <c r="EP59"/>
  <c r="DN8"/>
  <c r="DZ8"/>
  <c r="EP27"/>
  <c r="DR8"/>
  <c r="DJ96"/>
  <c r="ED6"/>
  <c r="DZ81"/>
  <c r="EP6"/>
  <c r="ED2"/>
  <c r="EL81"/>
  <c r="ET6"/>
  <c r="DN2"/>
  <c r="EH8"/>
  <c r="EP126"/>
  <c r="EH81"/>
  <c r="DV26"/>
  <c r="DZ2"/>
  <c r="EL6"/>
  <c r="DV22"/>
  <c r="EH2"/>
  <c r="EP67"/>
  <c r="ET246"/>
  <c r="EP11"/>
  <c r="EP43"/>
  <c r="EP75"/>
  <c r="EP118"/>
  <c r="EP35"/>
  <c r="EP19"/>
  <c r="EP51"/>
  <c r="ED81"/>
  <c r="DR81"/>
  <c r="ET132"/>
  <c r="ET156"/>
  <c r="ET172"/>
  <c r="ET244"/>
  <c r="ET5"/>
  <c r="ET9"/>
  <c r="ET11"/>
  <c r="ET13"/>
  <c r="ET15"/>
  <c r="ET17"/>
  <c r="ET19"/>
  <c r="ET21"/>
  <c r="ET23"/>
  <c r="ET25"/>
  <c r="ET27"/>
  <c r="ET29"/>
  <c r="ET31"/>
  <c r="ET33"/>
  <c r="ET35"/>
  <c r="ET37"/>
  <c r="ET39"/>
  <c r="ET41"/>
  <c r="ET43"/>
  <c r="ET45"/>
  <c r="ET47"/>
  <c r="ET49"/>
  <c r="ET51"/>
  <c r="ET53"/>
  <c r="ET55"/>
  <c r="ET57"/>
  <c r="ET59"/>
  <c r="ET61"/>
  <c r="ET63"/>
  <c r="ET65"/>
  <c r="ET67"/>
  <c r="ET69"/>
  <c r="ET71"/>
  <c r="ET73"/>
  <c r="ET75"/>
  <c r="ET77"/>
  <c r="ET79"/>
  <c r="ET81"/>
  <c r="ET86"/>
  <c r="ET94"/>
  <c r="ET102"/>
  <c r="ET110"/>
  <c r="ET118"/>
  <c r="ET126"/>
  <c r="ET134"/>
  <c r="ET142"/>
  <c r="ET150"/>
  <c r="ET158"/>
  <c r="ET166"/>
  <c r="ET174"/>
  <c r="ET182"/>
  <c r="ET190"/>
  <c r="ET198"/>
  <c r="ET206"/>
  <c r="ET214"/>
  <c r="ET222"/>
  <c r="ET230"/>
  <c r="ET238"/>
  <c r="ET8"/>
  <c r="ET84"/>
  <c r="ET100"/>
  <c r="ET140"/>
  <c r="ET148"/>
  <c r="ET196"/>
  <c r="ET204"/>
  <c r="ET212"/>
  <c r="ET251"/>
  <c r="ET249"/>
  <c r="ET247"/>
  <c r="ET245"/>
  <c r="ET243"/>
  <c r="ET241"/>
  <c r="ET239"/>
  <c r="ET237"/>
  <c r="ET235"/>
  <c r="ET233"/>
  <c r="ET231"/>
  <c r="ET229"/>
  <c r="ET227"/>
  <c r="ET225"/>
  <c r="ET223"/>
  <c r="ET221"/>
  <c r="ET219"/>
  <c r="ET217"/>
  <c r="ET215"/>
  <c r="ET213"/>
  <c r="ET211"/>
  <c r="ET209"/>
  <c r="ET207"/>
  <c r="ET205"/>
  <c r="ET203"/>
  <c r="ET201"/>
  <c r="ET199"/>
  <c r="ET197"/>
  <c r="ET195"/>
  <c r="ET193"/>
  <c r="ET191"/>
  <c r="ET189"/>
  <c r="ET187"/>
  <c r="ET185"/>
  <c r="ET183"/>
  <c r="ET181"/>
  <c r="ET179"/>
  <c r="ET177"/>
  <c r="ET175"/>
  <c r="ET173"/>
  <c r="ET171"/>
  <c r="ET169"/>
  <c r="ET167"/>
  <c r="ET165"/>
  <c r="ET163"/>
  <c r="ET161"/>
  <c r="ET159"/>
  <c r="ET157"/>
  <c r="ET155"/>
  <c r="ET153"/>
  <c r="ET151"/>
  <c r="ET149"/>
  <c r="ET147"/>
  <c r="ET145"/>
  <c r="ET143"/>
  <c r="ET141"/>
  <c r="ET139"/>
  <c r="ET137"/>
  <c r="ET135"/>
  <c r="ET133"/>
  <c r="ET131"/>
  <c r="ET129"/>
  <c r="ET127"/>
  <c r="ET125"/>
  <c r="ET123"/>
  <c r="ET121"/>
  <c r="ET119"/>
  <c r="ET117"/>
  <c r="ET115"/>
  <c r="ET113"/>
  <c r="ET111"/>
  <c r="ET109"/>
  <c r="ET107"/>
  <c r="ET105"/>
  <c r="ET103"/>
  <c r="ET101"/>
  <c r="ET99"/>
  <c r="ET97"/>
  <c r="ET95"/>
  <c r="ET93"/>
  <c r="ET91"/>
  <c r="ET89"/>
  <c r="ET87"/>
  <c r="ET85"/>
  <c r="ET83"/>
  <c r="ET3"/>
  <c r="ET7"/>
  <c r="ET10"/>
  <c r="ET12"/>
  <c r="ET14"/>
  <c r="ET16"/>
  <c r="ET18"/>
  <c r="ET20"/>
  <c r="ET22"/>
  <c r="ET24"/>
  <c r="ET26"/>
  <c r="ET28"/>
  <c r="ET30"/>
  <c r="ET32"/>
  <c r="ET34"/>
  <c r="ET36"/>
  <c r="ET38"/>
  <c r="ET40"/>
  <c r="ET42"/>
  <c r="ET44"/>
  <c r="ET46"/>
  <c r="ET48"/>
  <c r="ET50"/>
  <c r="ET52"/>
  <c r="ET54"/>
  <c r="ET56"/>
  <c r="ET58"/>
  <c r="ET60"/>
  <c r="ET62"/>
  <c r="ET64"/>
  <c r="ET66"/>
  <c r="ET68"/>
  <c r="ET70"/>
  <c r="ET72"/>
  <c r="ET74"/>
  <c r="ET76"/>
  <c r="ET78"/>
  <c r="ET80"/>
  <c r="ET82"/>
  <c r="ET90"/>
  <c r="ET98"/>
  <c r="ET106"/>
  <c r="ET114"/>
  <c r="ET122"/>
  <c r="ET130"/>
  <c r="ET138"/>
  <c r="ET146"/>
  <c r="ET154"/>
  <c r="ET162"/>
  <c r="ET170"/>
  <c r="ET178"/>
  <c r="ET186"/>
  <c r="ET194"/>
  <c r="ET202"/>
  <c r="ET210"/>
  <c r="ET218"/>
  <c r="ET226"/>
  <c r="ET234"/>
  <c r="ET242"/>
  <c r="ET250"/>
  <c r="ET4"/>
  <c r="ET92"/>
  <c r="ET108"/>
  <c r="ET116"/>
  <c r="ET124"/>
  <c r="ET164"/>
  <c r="ET180"/>
  <c r="ET188"/>
  <c r="ET220"/>
  <c r="ET228"/>
  <c r="ET236"/>
  <c r="ET2"/>
  <c r="ET88"/>
  <c r="ET96"/>
  <c r="ET104"/>
  <c r="ET112"/>
  <c r="ET120"/>
  <c r="ET128"/>
  <c r="ET136"/>
  <c r="ET144"/>
  <c r="ET152"/>
  <c r="ET160"/>
  <c r="ET168"/>
  <c r="ET176"/>
  <c r="ET184"/>
  <c r="ET192"/>
  <c r="ET200"/>
  <c r="ET208"/>
  <c r="ET216"/>
  <c r="ET224"/>
  <c r="ET232"/>
  <c r="ET240"/>
  <c r="ET248"/>
  <c r="EP15"/>
  <c r="EP23"/>
  <c r="EP31"/>
  <c r="EP39"/>
  <c r="EP47"/>
  <c r="EP55"/>
  <c r="EP63"/>
  <c r="EP71"/>
  <c r="EP79"/>
  <c r="EP110"/>
  <c r="EP5"/>
  <c r="EP13"/>
  <c r="EP21"/>
  <c r="EP29"/>
  <c r="EP37"/>
  <c r="EP45"/>
  <c r="EP53"/>
  <c r="EP61"/>
  <c r="EP69"/>
  <c r="EP77"/>
  <c r="EP86"/>
  <c r="EP94"/>
  <c r="EP246"/>
  <c r="EP238"/>
  <c r="EP222"/>
  <c r="EP206"/>
  <c r="EP190"/>
  <c r="EP182"/>
  <c r="EP158"/>
  <c r="EP150"/>
  <c r="EP230"/>
  <c r="EP214"/>
  <c r="EP198"/>
  <c r="EP174"/>
  <c r="EP166"/>
  <c r="EP142"/>
  <c r="EP134"/>
  <c r="EP9"/>
  <c r="EP17"/>
  <c r="EP25"/>
  <c r="EP33"/>
  <c r="EP41"/>
  <c r="EP49"/>
  <c r="EP57"/>
  <c r="EP65"/>
  <c r="EP73"/>
  <c r="EP81"/>
  <c r="EP102"/>
  <c r="EP4"/>
  <c r="EP84"/>
  <c r="EP92"/>
  <c r="EP108"/>
  <c r="EP132"/>
  <c r="EP148"/>
  <c r="EP156"/>
  <c r="EP172"/>
  <c r="EP180"/>
  <c r="EP196"/>
  <c r="EP204"/>
  <c r="EP212"/>
  <c r="EP220"/>
  <c r="EP228"/>
  <c r="EP236"/>
  <c r="EP244"/>
  <c r="EP251"/>
  <c r="EP249"/>
  <c r="EP247"/>
  <c r="EP245"/>
  <c r="EP243"/>
  <c r="EP241"/>
  <c r="EP239"/>
  <c r="EP237"/>
  <c r="EP235"/>
  <c r="EP233"/>
  <c r="EP231"/>
  <c r="EP229"/>
  <c r="EP227"/>
  <c r="EP225"/>
  <c r="EP223"/>
  <c r="EP221"/>
  <c r="EP219"/>
  <c r="EP217"/>
  <c r="EP215"/>
  <c r="EP213"/>
  <c r="EP211"/>
  <c r="EP209"/>
  <c r="EP207"/>
  <c r="EP205"/>
  <c r="EP203"/>
  <c r="EP201"/>
  <c r="EP199"/>
  <c r="EP197"/>
  <c r="EP195"/>
  <c r="EP193"/>
  <c r="EP191"/>
  <c r="EP189"/>
  <c r="EP187"/>
  <c r="EP185"/>
  <c r="EP183"/>
  <c r="EP181"/>
  <c r="EP179"/>
  <c r="EP177"/>
  <c r="EP175"/>
  <c r="EP173"/>
  <c r="EP171"/>
  <c r="EP169"/>
  <c r="EP167"/>
  <c r="EP165"/>
  <c r="EP163"/>
  <c r="EP161"/>
  <c r="EP159"/>
  <c r="EP157"/>
  <c r="EP155"/>
  <c r="EP153"/>
  <c r="EP151"/>
  <c r="EP149"/>
  <c r="EP147"/>
  <c r="EP145"/>
  <c r="EP143"/>
  <c r="EP141"/>
  <c r="EP139"/>
  <c r="EP137"/>
  <c r="EP135"/>
  <c r="EP133"/>
  <c r="EP131"/>
  <c r="EP129"/>
  <c r="EP127"/>
  <c r="EP125"/>
  <c r="EP123"/>
  <c r="EP121"/>
  <c r="EP119"/>
  <c r="EP117"/>
  <c r="EP115"/>
  <c r="EP113"/>
  <c r="EP111"/>
  <c r="EP109"/>
  <c r="EP107"/>
  <c r="EP105"/>
  <c r="EP103"/>
  <c r="EP101"/>
  <c r="EP99"/>
  <c r="EP97"/>
  <c r="EP95"/>
  <c r="EP93"/>
  <c r="EP91"/>
  <c r="EP89"/>
  <c r="EP87"/>
  <c r="EP85"/>
  <c r="EP83"/>
  <c r="EP3"/>
  <c r="EP7"/>
  <c r="EP10"/>
  <c r="EP12"/>
  <c r="EP14"/>
  <c r="EP16"/>
  <c r="EP18"/>
  <c r="EP20"/>
  <c r="EP22"/>
  <c r="EP24"/>
  <c r="EP26"/>
  <c r="EP28"/>
  <c r="EP30"/>
  <c r="EP32"/>
  <c r="EP34"/>
  <c r="EP36"/>
  <c r="EP38"/>
  <c r="EP40"/>
  <c r="EP42"/>
  <c r="EP44"/>
  <c r="EP46"/>
  <c r="EP48"/>
  <c r="EP50"/>
  <c r="EP52"/>
  <c r="EP54"/>
  <c r="EP56"/>
  <c r="EP58"/>
  <c r="EP60"/>
  <c r="EP62"/>
  <c r="EP64"/>
  <c r="EP66"/>
  <c r="EP68"/>
  <c r="EP70"/>
  <c r="EP72"/>
  <c r="EP74"/>
  <c r="EP76"/>
  <c r="EP78"/>
  <c r="EP80"/>
  <c r="EP82"/>
  <c r="EP90"/>
  <c r="EP98"/>
  <c r="EP106"/>
  <c r="EP114"/>
  <c r="EP122"/>
  <c r="EP130"/>
  <c r="EP138"/>
  <c r="EP146"/>
  <c r="EP154"/>
  <c r="EP162"/>
  <c r="EP170"/>
  <c r="EP178"/>
  <c r="EP186"/>
  <c r="EP194"/>
  <c r="EP202"/>
  <c r="EP210"/>
  <c r="EP218"/>
  <c r="EP226"/>
  <c r="EP234"/>
  <c r="EP242"/>
  <c r="EP250"/>
  <c r="EP8"/>
  <c r="EP100"/>
  <c r="EP116"/>
  <c r="EP124"/>
  <c r="EP140"/>
  <c r="EP164"/>
  <c r="EP188"/>
  <c r="EP2"/>
  <c r="EP88"/>
  <c r="EP96"/>
  <c r="EP104"/>
  <c r="EP112"/>
  <c r="EP120"/>
  <c r="EP128"/>
  <c r="EP136"/>
  <c r="EP144"/>
  <c r="EP152"/>
  <c r="EP160"/>
  <c r="EP168"/>
  <c r="EP176"/>
  <c r="EP184"/>
  <c r="EP192"/>
  <c r="EP200"/>
  <c r="EP208"/>
  <c r="EP216"/>
  <c r="EP224"/>
  <c r="EP232"/>
  <c r="EP240"/>
  <c r="EP248"/>
  <c r="EL4"/>
  <c r="EL8"/>
  <c r="EL2"/>
  <c r="EL5"/>
  <c r="EL9"/>
  <c r="EL11"/>
  <c r="EL13"/>
  <c r="EL15"/>
  <c r="EL17"/>
  <c r="EL19"/>
  <c r="EL21"/>
  <c r="EL23"/>
  <c r="EL25"/>
  <c r="EL27"/>
  <c r="EL29"/>
  <c r="EL31"/>
  <c r="EL33"/>
  <c r="EL35"/>
  <c r="EL37"/>
  <c r="EL39"/>
  <c r="EL41"/>
  <c r="EL43"/>
  <c r="EL45"/>
  <c r="EL47"/>
  <c r="EL49"/>
  <c r="EL51"/>
  <c r="EL53"/>
  <c r="EL55"/>
  <c r="EL57"/>
  <c r="EL59"/>
  <c r="EL61"/>
  <c r="EL63"/>
  <c r="EL65"/>
  <c r="EL67"/>
  <c r="EL69"/>
  <c r="EL71"/>
  <c r="EL73"/>
  <c r="EL75"/>
  <c r="EL77"/>
  <c r="EL79"/>
  <c r="EL251"/>
  <c r="EL249"/>
  <c r="EL247"/>
  <c r="EL245"/>
  <c r="EL243"/>
  <c r="EL241"/>
  <c r="EL239"/>
  <c r="EL237"/>
  <c r="EL235"/>
  <c r="EL233"/>
  <c r="EL231"/>
  <c r="EL229"/>
  <c r="EL227"/>
  <c r="EL225"/>
  <c r="EL223"/>
  <c r="EL221"/>
  <c r="EL219"/>
  <c r="EL217"/>
  <c r="EL215"/>
  <c r="EL213"/>
  <c r="EL211"/>
  <c r="EL209"/>
  <c r="EL207"/>
  <c r="EL205"/>
  <c r="EL203"/>
  <c r="EL201"/>
  <c r="EL199"/>
  <c r="EL197"/>
  <c r="EL195"/>
  <c r="EL193"/>
  <c r="EL191"/>
  <c r="EL189"/>
  <c r="EL187"/>
  <c r="EL185"/>
  <c r="EL183"/>
  <c r="EL181"/>
  <c r="EL179"/>
  <c r="EL177"/>
  <c r="EL175"/>
  <c r="EL173"/>
  <c r="EL171"/>
  <c r="EL169"/>
  <c r="EL167"/>
  <c r="EL165"/>
  <c r="EL163"/>
  <c r="EL161"/>
  <c r="EL159"/>
  <c r="EL157"/>
  <c r="EL155"/>
  <c r="EL153"/>
  <c r="EL151"/>
  <c r="EL149"/>
  <c r="EL147"/>
  <c r="EL145"/>
  <c r="EL143"/>
  <c r="EL141"/>
  <c r="EL139"/>
  <c r="EL137"/>
  <c r="EL135"/>
  <c r="EL133"/>
  <c r="EL131"/>
  <c r="EL129"/>
  <c r="EL127"/>
  <c r="EL125"/>
  <c r="EL123"/>
  <c r="EL121"/>
  <c r="EL119"/>
  <c r="EL117"/>
  <c r="EL115"/>
  <c r="EL113"/>
  <c r="EL111"/>
  <c r="EL109"/>
  <c r="EL107"/>
  <c r="EL105"/>
  <c r="EL103"/>
  <c r="EL101"/>
  <c r="EL99"/>
  <c r="EL97"/>
  <c r="EL95"/>
  <c r="EL93"/>
  <c r="EL91"/>
  <c r="EL89"/>
  <c r="EL87"/>
  <c r="EL85"/>
  <c r="EL83"/>
  <c r="EL250"/>
  <c r="EL248"/>
  <c r="EL246"/>
  <c r="EL244"/>
  <c r="EL242"/>
  <c r="EL240"/>
  <c r="EL238"/>
  <c r="EL236"/>
  <c r="EL234"/>
  <c r="EL232"/>
  <c r="EL230"/>
  <c r="EL228"/>
  <c r="EL226"/>
  <c r="EL224"/>
  <c r="EL222"/>
  <c r="EL220"/>
  <c r="EL218"/>
  <c r="EL216"/>
  <c r="EL214"/>
  <c r="EL212"/>
  <c r="EL210"/>
  <c r="EL208"/>
  <c r="EL206"/>
  <c r="EL204"/>
  <c r="EL202"/>
  <c r="EL200"/>
  <c r="EL198"/>
  <c r="EL196"/>
  <c r="EL194"/>
  <c r="EL192"/>
  <c r="EL190"/>
  <c r="EL188"/>
  <c r="EL186"/>
  <c r="EL184"/>
  <c r="EL182"/>
  <c r="EL180"/>
  <c r="EL178"/>
  <c r="EL176"/>
  <c r="EL174"/>
  <c r="EL172"/>
  <c r="EL170"/>
  <c r="EL168"/>
  <c r="EL166"/>
  <c r="EL164"/>
  <c r="EL162"/>
  <c r="EL160"/>
  <c r="EL158"/>
  <c r="EL156"/>
  <c r="EL154"/>
  <c r="EL152"/>
  <c r="EL150"/>
  <c r="EL148"/>
  <c r="EL146"/>
  <c r="EL144"/>
  <c r="EL142"/>
  <c r="EL140"/>
  <c r="EL138"/>
  <c r="EL136"/>
  <c r="EL134"/>
  <c r="EL132"/>
  <c r="EL130"/>
  <c r="EL128"/>
  <c r="EL126"/>
  <c r="EL124"/>
  <c r="EL122"/>
  <c r="EL120"/>
  <c r="EL118"/>
  <c r="EL116"/>
  <c r="EL114"/>
  <c r="EL112"/>
  <c r="EL110"/>
  <c r="EL108"/>
  <c r="EL106"/>
  <c r="EL104"/>
  <c r="EL102"/>
  <c r="EL100"/>
  <c r="EL98"/>
  <c r="EL96"/>
  <c r="EL94"/>
  <c r="EL92"/>
  <c r="EL90"/>
  <c r="EL88"/>
  <c r="EL86"/>
  <c r="EL84"/>
  <c r="EL82"/>
  <c r="EL3"/>
  <c r="EL7"/>
  <c r="EL10"/>
  <c r="EL12"/>
  <c r="EL14"/>
  <c r="EL16"/>
  <c r="EL18"/>
  <c r="EL20"/>
  <c r="EL22"/>
  <c r="EL24"/>
  <c r="EL26"/>
  <c r="EL28"/>
  <c r="EL30"/>
  <c r="EL32"/>
  <c r="EL34"/>
  <c r="EL36"/>
  <c r="EL38"/>
  <c r="EL40"/>
  <c r="EL42"/>
  <c r="EL44"/>
  <c r="EL46"/>
  <c r="EL48"/>
  <c r="EL50"/>
  <c r="EL52"/>
  <c r="EL54"/>
  <c r="EL56"/>
  <c r="EL58"/>
  <c r="EL60"/>
  <c r="EL62"/>
  <c r="EL64"/>
  <c r="EL66"/>
  <c r="EL68"/>
  <c r="EL70"/>
  <c r="EL72"/>
  <c r="EL74"/>
  <c r="EL76"/>
  <c r="EL78"/>
  <c r="EL80"/>
  <c r="EH6"/>
  <c r="EH5"/>
  <c r="EH9"/>
  <c r="EH11"/>
  <c r="EH13"/>
  <c r="EH15"/>
  <c r="EH17"/>
  <c r="EH19"/>
  <c r="EH21"/>
  <c r="EH23"/>
  <c r="EH25"/>
  <c r="EH27"/>
  <c r="EH29"/>
  <c r="EH31"/>
  <c r="EH33"/>
  <c r="EH35"/>
  <c r="EH37"/>
  <c r="EH39"/>
  <c r="EH41"/>
  <c r="EH43"/>
  <c r="EH45"/>
  <c r="EH47"/>
  <c r="EH49"/>
  <c r="EH51"/>
  <c r="EH53"/>
  <c r="EH55"/>
  <c r="EH57"/>
  <c r="EH59"/>
  <c r="EH61"/>
  <c r="EH63"/>
  <c r="EH65"/>
  <c r="EH67"/>
  <c r="EH69"/>
  <c r="EH71"/>
  <c r="EH73"/>
  <c r="EH75"/>
  <c r="EH77"/>
  <c r="EH79"/>
  <c r="EH4"/>
  <c r="EH251"/>
  <c r="EH249"/>
  <c r="EH247"/>
  <c r="EH245"/>
  <c r="EH243"/>
  <c r="EH241"/>
  <c r="EH239"/>
  <c r="EH237"/>
  <c r="EH235"/>
  <c r="EH233"/>
  <c r="EH231"/>
  <c r="EH229"/>
  <c r="EH227"/>
  <c r="EH225"/>
  <c r="EH223"/>
  <c r="EH221"/>
  <c r="EH219"/>
  <c r="EH217"/>
  <c r="EH215"/>
  <c r="EH213"/>
  <c r="EH211"/>
  <c r="EH209"/>
  <c r="EH207"/>
  <c r="EH205"/>
  <c r="EH203"/>
  <c r="EH201"/>
  <c r="EH199"/>
  <c r="EH197"/>
  <c r="EH195"/>
  <c r="EH193"/>
  <c r="EH191"/>
  <c r="EH189"/>
  <c r="EH187"/>
  <c r="EH185"/>
  <c r="EH183"/>
  <c r="EH181"/>
  <c r="EH179"/>
  <c r="EH177"/>
  <c r="EH175"/>
  <c r="EH173"/>
  <c r="EH171"/>
  <c r="EH169"/>
  <c r="EH167"/>
  <c r="EH165"/>
  <c r="EH163"/>
  <c r="EH161"/>
  <c r="EH159"/>
  <c r="EH157"/>
  <c r="EH155"/>
  <c r="EH153"/>
  <c r="EH151"/>
  <c r="EH149"/>
  <c r="EH147"/>
  <c r="EH145"/>
  <c r="EH143"/>
  <c r="EH141"/>
  <c r="EH139"/>
  <c r="EH137"/>
  <c r="EH135"/>
  <c r="EH133"/>
  <c r="EH131"/>
  <c r="EH129"/>
  <c r="EH127"/>
  <c r="EH125"/>
  <c r="EH123"/>
  <c r="EH121"/>
  <c r="EH119"/>
  <c r="EH117"/>
  <c r="EH115"/>
  <c r="EH113"/>
  <c r="EH111"/>
  <c r="EH109"/>
  <c r="EH107"/>
  <c r="EH105"/>
  <c r="EH103"/>
  <c r="EH101"/>
  <c r="EH99"/>
  <c r="EH97"/>
  <c r="EH95"/>
  <c r="EH93"/>
  <c r="EH91"/>
  <c r="EH89"/>
  <c r="EH87"/>
  <c r="EH85"/>
  <c r="EH83"/>
  <c r="EH250"/>
  <c r="EH248"/>
  <c r="EH246"/>
  <c r="EH244"/>
  <c r="EH242"/>
  <c r="EH240"/>
  <c r="EH238"/>
  <c r="EH236"/>
  <c r="EH234"/>
  <c r="EH232"/>
  <c r="EH230"/>
  <c r="EH228"/>
  <c r="EH226"/>
  <c r="EH224"/>
  <c r="EH222"/>
  <c r="EH220"/>
  <c r="EH218"/>
  <c r="EH216"/>
  <c r="EH214"/>
  <c r="EH212"/>
  <c r="EH210"/>
  <c r="EH208"/>
  <c r="EH206"/>
  <c r="EH204"/>
  <c r="EH202"/>
  <c r="EH200"/>
  <c r="EH198"/>
  <c r="EH196"/>
  <c r="EH194"/>
  <c r="EH192"/>
  <c r="EH190"/>
  <c r="EH188"/>
  <c r="EH186"/>
  <c r="EH184"/>
  <c r="EH182"/>
  <c r="EH180"/>
  <c r="EH178"/>
  <c r="EH176"/>
  <c r="EH174"/>
  <c r="EH172"/>
  <c r="EH170"/>
  <c r="EH168"/>
  <c r="EH166"/>
  <c r="EH164"/>
  <c r="EH162"/>
  <c r="EH160"/>
  <c r="EH158"/>
  <c r="EH156"/>
  <c r="EH154"/>
  <c r="EH152"/>
  <c r="EH150"/>
  <c r="EH148"/>
  <c r="EH146"/>
  <c r="EH144"/>
  <c r="EH142"/>
  <c r="EH140"/>
  <c r="EH138"/>
  <c r="EH136"/>
  <c r="EH134"/>
  <c r="EH132"/>
  <c r="EH130"/>
  <c r="EH128"/>
  <c r="EH126"/>
  <c r="EH124"/>
  <c r="EH122"/>
  <c r="EH120"/>
  <c r="EH118"/>
  <c r="EH116"/>
  <c r="EH114"/>
  <c r="EH112"/>
  <c r="EH110"/>
  <c r="EH108"/>
  <c r="EH106"/>
  <c r="EH104"/>
  <c r="EH102"/>
  <c r="EH100"/>
  <c r="EH98"/>
  <c r="EH96"/>
  <c r="EH94"/>
  <c r="EH92"/>
  <c r="EH90"/>
  <c r="EH88"/>
  <c r="EH86"/>
  <c r="EH84"/>
  <c r="EH82"/>
  <c r="EH3"/>
  <c r="EH7"/>
  <c r="EH10"/>
  <c r="EH12"/>
  <c r="EH14"/>
  <c r="EH16"/>
  <c r="EH18"/>
  <c r="EH20"/>
  <c r="EH22"/>
  <c r="EH24"/>
  <c r="EH26"/>
  <c r="EH28"/>
  <c r="EH30"/>
  <c r="EH32"/>
  <c r="EH34"/>
  <c r="EH36"/>
  <c r="EH38"/>
  <c r="EH40"/>
  <c r="EH42"/>
  <c r="EH44"/>
  <c r="EH46"/>
  <c r="EH48"/>
  <c r="EH50"/>
  <c r="EH52"/>
  <c r="EH54"/>
  <c r="EH56"/>
  <c r="EH58"/>
  <c r="EH60"/>
  <c r="EH62"/>
  <c r="EH64"/>
  <c r="EH66"/>
  <c r="EH68"/>
  <c r="EH70"/>
  <c r="EH72"/>
  <c r="EH74"/>
  <c r="EH76"/>
  <c r="EH78"/>
  <c r="EH80"/>
  <c r="ED5"/>
  <c r="ED9"/>
  <c r="ED11"/>
  <c r="ED13"/>
  <c r="ED15"/>
  <c r="ED17"/>
  <c r="ED19"/>
  <c r="ED21"/>
  <c r="ED23"/>
  <c r="ED25"/>
  <c r="ED27"/>
  <c r="ED29"/>
  <c r="ED31"/>
  <c r="ED33"/>
  <c r="ED35"/>
  <c r="ED37"/>
  <c r="ED39"/>
  <c r="ED41"/>
  <c r="ED43"/>
  <c r="ED45"/>
  <c r="ED47"/>
  <c r="ED49"/>
  <c r="ED51"/>
  <c r="ED53"/>
  <c r="ED55"/>
  <c r="ED57"/>
  <c r="ED59"/>
  <c r="ED61"/>
  <c r="ED63"/>
  <c r="ED65"/>
  <c r="ED67"/>
  <c r="ED69"/>
  <c r="ED71"/>
  <c r="ED73"/>
  <c r="ED75"/>
  <c r="ED77"/>
  <c r="ED79"/>
  <c r="ED4"/>
  <c r="ED251"/>
  <c r="ED249"/>
  <c r="ED247"/>
  <c r="ED245"/>
  <c r="ED243"/>
  <c r="ED241"/>
  <c r="ED239"/>
  <c r="ED237"/>
  <c r="ED235"/>
  <c r="ED233"/>
  <c r="ED231"/>
  <c r="ED229"/>
  <c r="ED227"/>
  <c r="ED225"/>
  <c r="ED223"/>
  <c r="ED221"/>
  <c r="ED219"/>
  <c r="ED217"/>
  <c r="ED215"/>
  <c r="ED213"/>
  <c r="ED211"/>
  <c r="ED209"/>
  <c r="ED207"/>
  <c r="ED205"/>
  <c r="ED203"/>
  <c r="ED201"/>
  <c r="ED199"/>
  <c r="ED197"/>
  <c r="ED195"/>
  <c r="ED193"/>
  <c r="ED191"/>
  <c r="ED189"/>
  <c r="ED187"/>
  <c r="ED185"/>
  <c r="ED183"/>
  <c r="ED181"/>
  <c r="ED179"/>
  <c r="ED177"/>
  <c r="ED175"/>
  <c r="ED173"/>
  <c r="ED171"/>
  <c r="ED169"/>
  <c r="ED167"/>
  <c r="ED165"/>
  <c r="ED163"/>
  <c r="ED161"/>
  <c r="ED159"/>
  <c r="ED157"/>
  <c r="ED155"/>
  <c r="ED153"/>
  <c r="ED151"/>
  <c r="ED149"/>
  <c r="ED147"/>
  <c r="ED145"/>
  <c r="ED143"/>
  <c r="ED141"/>
  <c r="ED139"/>
  <c r="ED137"/>
  <c r="ED135"/>
  <c r="ED133"/>
  <c r="ED131"/>
  <c r="ED129"/>
  <c r="ED127"/>
  <c r="ED125"/>
  <c r="ED123"/>
  <c r="ED121"/>
  <c r="ED119"/>
  <c r="ED117"/>
  <c r="ED115"/>
  <c r="ED113"/>
  <c r="ED111"/>
  <c r="ED109"/>
  <c r="ED107"/>
  <c r="ED105"/>
  <c r="ED103"/>
  <c r="ED101"/>
  <c r="ED99"/>
  <c r="ED97"/>
  <c r="ED95"/>
  <c r="ED93"/>
  <c r="ED91"/>
  <c r="ED89"/>
  <c r="ED87"/>
  <c r="ED85"/>
  <c r="ED83"/>
  <c r="ED250"/>
  <c r="ED248"/>
  <c r="ED246"/>
  <c r="ED244"/>
  <c r="ED242"/>
  <c r="ED240"/>
  <c r="ED238"/>
  <c r="ED236"/>
  <c r="ED234"/>
  <c r="ED232"/>
  <c r="ED230"/>
  <c r="ED228"/>
  <c r="ED226"/>
  <c r="ED224"/>
  <c r="ED222"/>
  <c r="ED220"/>
  <c r="ED218"/>
  <c r="ED216"/>
  <c r="ED214"/>
  <c r="ED212"/>
  <c r="ED210"/>
  <c r="ED208"/>
  <c r="ED206"/>
  <c r="ED204"/>
  <c r="ED202"/>
  <c r="ED200"/>
  <c r="ED198"/>
  <c r="ED196"/>
  <c r="ED194"/>
  <c r="ED192"/>
  <c r="ED190"/>
  <c r="ED188"/>
  <c r="ED186"/>
  <c r="ED184"/>
  <c r="ED182"/>
  <c r="ED180"/>
  <c r="ED178"/>
  <c r="ED176"/>
  <c r="ED174"/>
  <c r="ED172"/>
  <c r="ED170"/>
  <c r="ED168"/>
  <c r="ED166"/>
  <c r="ED164"/>
  <c r="ED162"/>
  <c r="ED160"/>
  <c r="ED158"/>
  <c r="ED156"/>
  <c r="ED154"/>
  <c r="ED152"/>
  <c r="ED150"/>
  <c r="ED148"/>
  <c r="ED146"/>
  <c r="ED144"/>
  <c r="ED142"/>
  <c r="ED140"/>
  <c r="ED138"/>
  <c r="ED136"/>
  <c r="ED134"/>
  <c r="ED132"/>
  <c r="ED130"/>
  <c r="ED128"/>
  <c r="ED126"/>
  <c r="ED124"/>
  <c r="ED122"/>
  <c r="ED120"/>
  <c r="ED118"/>
  <c r="ED116"/>
  <c r="ED114"/>
  <c r="ED112"/>
  <c r="ED110"/>
  <c r="ED108"/>
  <c r="ED106"/>
  <c r="ED104"/>
  <c r="ED102"/>
  <c r="ED100"/>
  <c r="ED98"/>
  <c r="ED96"/>
  <c r="ED94"/>
  <c r="ED92"/>
  <c r="ED90"/>
  <c r="ED88"/>
  <c r="ED86"/>
  <c r="ED84"/>
  <c r="ED82"/>
  <c r="ED3"/>
  <c r="ED7"/>
  <c r="ED10"/>
  <c r="ED12"/>
  <c r="ED14"/>
  <c r="ED16"/>
  <c r="ED18"/>
  <c r="ED20"/>
  <c r="ED22"/>
  <c r="ED24"/>
  <c r="ED26"/>
  <c r="ED28"/>
  <c r="ED30"/>
  <c r="ED32"/>
  <c r="ED34"/>
  <c r="ED36"/>
  <c r="ED38"/>
  <c r="ED40"/>
  <c r="ED42"/>
  <c r="ED44"/>
  <c r="ED46"/>
  <c r="ED48"/>
  <c r="ED50"/>
  <c r="ED52"/>
  <c r="ED54"/>
  <c r="ED56"/>
  <c r="ED58"/>
  <c r="ED60"/>
  <c r="ED62"/>
  <c r="ED64"/>
  <c r="ED66"/>
  <c r="ED68"/>
  <c r="ED70"/>
  <c r="ED72"/>
  <c r="ED74"/>
  <c r="ED76"/>
  <c r="ED78"/>
  <c r="ED80"/>
  <c r="DZ6"/>
  <c r="DZ5"/>
  <c r="DZ9"/>
  <c r="DZ11"/>
  <c r="DZ13"/>
  <c r="DZ15"/>
  <c r="DZ17"/>
  <c r="DZ19"/>
  <c r="DZ21"/>
  <c r="DZ23"/>
  <c r="DZ25"/>
  <c r="DZ27"/>
  <c r="DZ29"/>
  <c r="DZ31"/>
  <c r="DZ33"/>
  <c r="DZ35"/>
  <c r="DZ37"/>
  <c r="DZ39"/>
  <c r="DZ41"/>
  <c r="DZ43"/>
  <c r="DZ45"/>
  <c r="DZ47"/>
  <c r="DZ49"/>
  <c r="DZ51"/>
  <c r="DZ53"/>
  <c r="DZ55"/>
  <c r="DZ57"/>
  <c r="DZ59"/>
  <c r="DZ61"/>
  <c r="DZ63"/>
  <c r="DZ65"/>
  <c r="DZ67"/>
  <c r="DZ69"/>
  <c r="DZ71"/>
  <c r="DZ73"/>
  <c r="DZ75"/>
  <c r="DZ77"/>
  <c r="DZ79"/>
  <c r="DZ4"/>
  <c r="DZ251"/>
  <c r="DZ249"/>
  <c r="DZ247"/>
  <c r="DZ245"/>
  <c r="DZ243"/>
  <c r="DZ241"/>
  <c r="DZ239"/>
  <c r="DZ237"/>
  <c r="DZ235"/>
  <c r="DZ233"/>
  <c r="DZ231"/>
  <c r="DZ229"/>
  <c r="DZ227"/>
  <c r="DZ225"/>
  <c r="DZ223"/>
  <c r="DZ221"/>
  <c r="DZ219"/>
  <c r="DZ217"/>
  <c r="DZ215"/>
  <c r="DZ213"/>
  <c r="DZ211"/>
  <c r="DZ209"/>
  <c r="DZ207"/>
  <c r="DZ205"/>
  <c r="DZ203"/>
  <c r="DZ201"/>
  <c r="DZ199"/>
  <c r="DZ197"/>
  <c r="DZ195"/>
  <c r="DZ193"/>
  <c r="DZ191"/>
  <c r="DZ189"/>
  <c r="DZ187"/>
  <c r="DZ185"/>
  <c r="DZ183"/>
  <c r="DZ181"/>
  <c r="DZ179"/>
  <c r="DZ177"/>
  <c r="DZ175"/>
  <c r="DZ173"/>
  <c r="DZ171"/>
  <c r="DZ169"/>
  <c r="DZ167"/>
  <c r="DZ165"/>
  <c r="DZ163"/>
  <c r="DZ161"/>
  <c r="DZ159"/>
  <c r="DZ157"/>
  <c r="DZ155"/>
  <c r="DZ153"/>
  <c r="DZ151"/>
  <c r="DZ149"/>
  <c r="DZ147"/>
  <c r="DZ145"/>
  <c r="DZ143"/>
  <c r="DZ141"/>
  <c r="DZ139"/>
  <c r="DZ137"/>
  <c r="DZ135"/>
  <c r="DZ133"/>
  <c r="DZ131"/>
  <c r="DZ129"/>
  <c r="DZ127"/>
  <c r="DZ125"/>
  <c r="DZ123"/>
  <c r="DZ121"/>
  <c r="DZ119"/>
  <c r="DZ117"/>
  <c r="DZ115"/>
  <c r="DZ113"/>
  <c r="DZ111"/>
  <c r="DZ109"/>
  <c r="DZ107"/>
  <c r="DZ105"/>
  <c r="DZ103"/>
  <c r="DZ101"/>
  <c r="DZ99"/>
  <c r="DZ97"/>
  <c r="DZ95"/>
  <c r="DZ93"/>
  <c r="DZ91"/>
  <c r="DZ89"/>
  <c r="DZ87"/>
  <c r="DZ85"/>
  <c r="DZ83"/>
  <c r="DZ250"/>
  <c r="DZ248"/>
  <c r="DZ246"/>
  <c r="DZ244"/>
  <c r="DZ242"/>
  <c r="DZ240"/>
  <c r="DZ238"/>
  <c r="DZ236"/>
  <c r="DZ234"/>
  <c r="DZ232"/>
  <c r="DZ230"/>
  <c r="DZ228"/>
  <c r="DZ226"/>
  <c r="DZ224"/>
  <c r="DZ222"/>
  <c r="DZ220"/>
  <c r="DZ218"/>
  <c r="DZ216"/>
  <c r="DZ214"/>
  <c r="DZ212"/>
  <c r="DZ210"/>
  <c r="DZ208"/>
  <c r="DZ206"/>
  <c r="DZ204"/>
  <c r="DZ202"/>
  <c r="DZ200"/>
  <c r="DZ198"/>
  <c r="DZ196"/>
  <c r="DZ194"/>
  <c r="DZ192"/>
  <c r="DZ190"/>
  <c r="DZ188"/>
  <c r="DZ186"/>
  <c r="DZ184"/>
  <c r="DZ182"/>
  <c r="DZ180"/>
  <c r="DZ178"/>
  <c r="DZ176"/>
  <c r="DZ174"/>
  <c r="DZ172"/>
  <c r="DZ170"/>
  <c r="DZ168"/>
  <c r="DZ166"/>
  <c r="DZ164"/>
  <c r="DZ162"/>
  <c r="DZ160"/>
  <c r="DZ158"/>
  <c r="DZ156"/>
  <c r="DZ154"/>
  <c r="DZ152"/>
  <c r="DZ150"/>
  <c r="DZ148"/>
  <c r="DZ146"/>
  <c r="DZ144"/>
  <c r="DZ142"/>
  <c r="DZ140"/>
  <c r="DZ138"/>
  <c r="DZ136"/>
  <c r="DZ134"/>
  <c r="DZ132"/>
  <c r="DZ130"/>
  <c r="DZ128"/>
  <c r="DZ126"/>
  <c r="DZ124"/>
  <c r="DZ122"/>
  <c r="DZ120"/>
  <c r="DZ118"/>
  <c r="DZ116"/>
  <c r="DZ114"/>
  <c r="DZ112"/>
  <c r="DZ110"/>
  <c r="DZ108"/>
  <c r="DZ106"/>
  <c r="DZ104"/>
  <c r="DZ102"/>
  <c r="DZ100"/>
  <c r="DZ98"/>
  <c r="DZ96"/>
  <c r="DZ94"/>
  <c r="DZ92"/>
  <c r="DZ90"/>
  <c r="DZ88"/>
  <c r="DZ86"/>
  <c r="DZ84"/>
  <c r="DZ82"/>
  <c r="DZ3"/>
  <c r="DZ7"/>
  <c r="DZ10"/>
  <c r="DZ12"/>
  <c r="DZ14"/>
  <c r="DZ16"/>
  <c r="DZ18"/>
  <c r="DZ20"/>
  <c r="DZ22"/>
  <c r="DZ24"/>
  <c r="DZ26"/>
  <c r="DZ28"/>
  <c r="DZ30"/>
  <c r="DZ32"/>
  <c r="DZ34"/>
  <c r="DZ36"/>
  <c r="DZ38"/>
  <c r="DZ40"/>
  <c r="DZ42"/>
  <c r="DZ44"/>
  <c r="DZ46"/>
  <c r="DZ48"/>
  <c r="DZ50"/>
  <c r="DZ52"/>
  <c r="DZ54"/>
  <c r="DZ56"/>
  <c r="DZ58"/>
  <c r="DZ60"/>
  <c r="DZ62"/>
  <c r="DZ64"/>
  <c r="DZ66"/>
  <c r="DZ68"/>
  <c r="DZ70"/>
  <c r="DZ72"/>
  <c r="DZ74"/>
  <c r="DZ76"/>
  <c r="DZ78"/>
  <c r="DZ80"/>
  <c r="DV24"/>
  <c r="DV14"/>
  <c r="DV30"/>
  <c r="DV10"/>
  <c r="DV18"/>
  <c r="DV3"/>
  <c r="DV16"/>
  <c r="DV251"/>
  <c r="DV249"/>
  <c r="DV247"/>
  <c r="DV245"/>
  <c r="DV243"/>
  <c r="DV241"/>
  <c r="DV239"/>
  <c r="DV237"/>
  <c r="DV235"/>
  <c r="DV233"/>
  <c r="DV231"/>
  <c r="DV229"/>
  <c r="DV227"/>
  <c r="DV225"/>
  <c r="DV223"/>
  <c r="DV221"/>
  <c r="DV219"/>
  <c r="DV217"/>
  <c r="DV215"/>
  <c r="DV213"/>
  <c r="DV211"/>
  <c r="DV209"/>
  <c r="DV207"/>
  <c r="DV205"/>
  <c r="DV203"/>
  <c r="DV201"/>
  <c r="DV199"/>
  <c r="DV197"/>
  <c r="DV195"/>
  <c r="DV193"/>
  <c r="DV191"/>
  <c r="DV189"/>
  <c r="DV187"/>
  <c r="DV185"/>
  <c r="DV183"/>
  <c r="DV181"/>
  <c r="DV179"/>
  <c r="DV177"/>
  <c r="DV175"/>
  <c r="DV173"/>
  <c r="DV171"/>
  <c r="DV169"/>
  <c r="DV167"/>
  <c r="DV165"/>
  <c r="DV163"/>
  <c r="DV161"/>
  <c r="DV159"/>
  <c r="DV157"/>
  <c r="DV155"/>
  <c r="DV153"/>
  <c r="DV151"/>
  <c r="DV149"/>
  <c r="DV147"/>
  <c r="DV145"/>
  <c r="DV143"/>
  <c r="DV141"/>
  <c r="DV139"/>
  <c r="DV137"/>
  <c r="DV135"/>
  <c r="DV133"/>
  <c r="DV131"/>
  <c r="DV129"/>
  <c r="DV127"/>
  <c r="DV125"/>
  <c r="DV123"/>
  <c r="DV121"/>
  <c r="DV119"/>
  <c r="DV117"/>
  <c r="DV115"/>
  <c r="DV113"/>
  <c r="DV111"/>
  <c r="DV109"/>
  <c r="DV107"/>
  <c r="DV105"/>
  <c r="DV103"/>
  <c r="DV101"/>
  <c r="DV99"/>
  <c r="DV97"/>
  <c r="DV95"/>
  <c r="DV93"/>
  <c r="DV91"/>
  <c r="DV89"/>
  <c r="DV87"/>
  <c r="DV85"/>
  <c r="DV83"/>
  <c r="DV248"/>
  <c r="DV240"/>
  <c r="DV232"/>
  <c r="DV224"/>
  <c r="DV216"/>
  <c r="DV208"/>
  <c r="DV200"/>
  <c r="DV192"/>
  <c r="DV184"/>
  <c r="DV176"/>
  <c r="DV168"/>
  <c r="DV160"/>
  <c r="DV152"/>
  <c r="DV144"/>
  <c r="DV136"/>
  <c r="DV128"/>
  <c r="DV120"/>
  <c r="DV112"/>
  <c r="DV104"/>
  <c r="DV96"/>
  <c r="DV88"/>
  <c r="DV6"/>
  <c r="DV2"/>
  <c r="DV250"/>
  <c r="DV242"/>
  <c r="DV234"/>
  <c r="DV226"/>
  <c r="DV218"/>
  <c r="DV210"/>
  <c r="DV202"/>
  <c r="DV194"/>
  <c r="DV186"/>
  <c r="DV178"/>
  <c r="DV170"/>
  <c r="DV162"/>
  <c r="DV154"/>
  <c r="DV146"/>
  <c r="DV138"/>
  <c r="DV130"/>
  <c r="DV122"/>
  <c r="DV114"/>
  <c r="DV106"/>
  <c r="DV98"/>
  <c r="DV90"/>
  <c r="DV82"/>
  <c r="DV80"/>
  <c r="DV78"/>
  <c r="DV76"/>
  <c r="DV74"/>
  <c r="DV72"/>
  <c r="DV70"/>
  <c r="DV68"/>
  <c r="DV66"/>
  <c r="DV64"/>
  <c r="DV62"/>
  <c r="DV60"/>
  <c r="DV58"/>
  <c r="DV56"/>
  <c r="DV54"/>
  <c r="DV52"/>
  <c r="DV50"/>
  <c r="DV48"/>
  <c r="DV46"/>
  <c r="DV44"/>
  <c r="DV42"/>
  <c r="DV40"/>
  <c r="DV38"/>
  <c r="DV36"/>
  <c r="DV34"/>
  <c r="DV32"/>
  <c r="DV244"/>
  <c r="DV236"/>
  <c r="DV228"/>
  <c r="DV220"/>
  <c r="DV212"/>
  <c r="DV204"/>
  <c r="DV196"/>
  <c r="DV188"/>
  <c r="DV180"/>
  <c r="DV172"/>
  <c r="DV164"/>
  <c r="DV156"/>
  <c r="DV148"/>
  <c r="DV140"/>
  <c r="DV132"/>
  <c r="DV124"/>
  <c r="DV116"/>
  <c r="DV108"/>
  <c r="DV100"/>
  <c r="DV92"/>
  <c r="DV84"/>
  <c r="DV8"/>
  <c r="DV4"/>
  <c r="DV246"/>
  <c r="DV238"/>
  <c r="DV230"/>
  <c r="DV222"/>
  <c r="DV214"/>
  <c r="DV206"/>
  <c r="DV198"/>
  <c r="DV190"/>
  <c r="DV182"/>
  <c r="DV174"/>
  <c r="DV166"/>
  <c r="DV158"/>
  <c r="DV150"/>
  <c r="DV142"/>
  <c r="DV134"/>
  <c r="DV126"/>
  <c r="DV118"/>
  <c r="DV110"/>
  <c r="DV102"/>
  <c r="DV94"/>
  <c r="DV86"/>
  <c r="DV81"/>
  <c r="DV79"/>
  <c r="DV77"/>
  <c r="DV75"/>
  <c r="DV73"/>
  <c r="DV71"/>
  <c r="DV69"/>
  <c r="DV67"/>
  <c r="DV65"/>
  <c r="DV63"/>
  <c r="DV61"/>
  <c r="DV59"/>
  <c r="DV57"/>
  <c r="DV55"/>
  <c r="DV53"/>
  <c r="DV51"/>
  <c r="DV49"/>
  <c r="DV47"/>
  <c r="DV45"/>
  <c r="DV43"/>
  <c r="DV41"/>
  <c r="DV39"/>
  <c r="DV37"/>
  <c r="DV35"/>
  <c r="DV33"/>
  <c r="DV31"/>
  <c r="DV29"/>
  <c r="DV27"/>
  <c r="DV25"/>
  <c r="DV23"/>
  <c r="DV21"/>
  <c r="DV19"/>
  <c r="DV17"/>
  <c r="DV15"/>
  <c r="DV13"/>
  <c r="DV11"/>
  <c r="DV9"/>
  <c r="DV5"/>
  <c r="DV7"/>
  <c r="DV12"/>
  <c r="DV20"/>
  <c r="DV28"/>
  <c r="DR2"/>
  <c r="DR6"/>
  <c r="DR5"/>
  <c r="DR9"/>
  <c r="DR11"/>
  <c r="DR13"/>
  <c r="DR15"/>
  <c r="DR17"/>
  <c r="DR19"/>
  <c r="DR21"/>
  <c r="DR23"/>
  <c r="DR25"/>
  <c r="DR27"/>
  <c r="DR29"/>
  <c r="DR31"/>
  <c r="DR33"/>
  <c r="DR35"/>
  <c r="DR37"/>
  <c r="DR39"/>
  <c r="DR41"/>
  <c r="DR43"/>
  <c r="DR45"/>
  <c r="DR47"/>
  <c r="DR49"/>
  <c r="DR51"/>
  <c r="DR53"/>
  <c r="DR55"/>
  <c r="DR57"/>
  <c r="DR59"/>
  <c r="DR61"/>
  <c r="DR63"/>
  <c r="DR65"/>
  <c r="DR67"/>
  <c r="DR69"/>
  <c r="DR71"/>
  <c r="DR73"/>
  <c r="DR75"/>
  <c r="DR77"/>
  <c r="DR79"/>
  <c r="DR4"/>
  <c r="DR251"/>
  <c r="DR249"/>
  <c r="DR247"/>
  <c r="DR245"/>
  <c r="DR243"/>
  <c r="DR241"/>
  <c r="DR239"/>
  <c r="DR237"/>
  <c r="DR235"/>
  <c r="DR233"/>
  <c r="DR231"/>
  <c r="DR229"/>
  <c r="DR227"/>
  <c r="DR225"/>
  <c r="DR223"/>
  <c r="DR221"/>
  <c r="DR219"/>
  <c r="DR217"/>
  <c r="DR215"/>
  <c r="DR213"/>
  <c r="DR211"/>
  <c r="DR209"/>
  <c r="DR207"/>
  <c r="DR205"/>
  <c r="DR203"/>
  <c r="DR201"/>
  <c r="DR199"/>
  <c r="DR197"/>
  <c r="DR195"/>
  <c r="DR193"/>
  <c r="DR191"/>
  <c r="DR189"/>
  <c r="DR187"/>
  <c r="DR185"/>
  <c r="DR183"/>
  <c r="DR181"/>
  <c r="DR179"/>
  <c r="DR177"/>
  <c r="DR175"/>
  <c r="DR173"/>
  <c r="DR171"/>
  <c r="DR169"/>
  <c r="DR167"/>
  <c r="DR165"/>
  <c r="DR163"/>
  <c r="DR161"/>
  <c r="DR159"/>
  <c r="DR157"/>
  <c r="DR155"/>
  <c r="DR153"/>
  <c r="DR151"/>
  <c r="DR149"/>
  <c r="DR147"/>
  <c r="DR145"/>
  <c r="DR143"/>
  <c r="DR141"/>
  <c r="DR139"/>
  <c r="DR137"/>
  <c r="DR135"/>
  <c r="DR133"/>
  <c r="DR131"/>
  <c r="DR129"/>
  <c r="DR127"/>
  <c r="DR125"/>
  <c r="DR123"/>
  <c r="DR121"/>
  <c r="DR119"/>
  <c r="DR117"/>
  <c r="DR115"/>
  <c r="DR113"/>
  <c r="DR111"/>
  <c r="DR109"/>
  <c r="DR107"/>
  <c r="DR105"/>
  <c r="DR103"/>
  <c r="DR101"/>
  <c r="DR99"/>
  <c r="DR97"/>
  <c r="DR95"/>
  <c r="DR93"/>
  <c r="DR91"/>
  <c r="DR89"/>
  <c r="DR87"/>
  <c r="DR85"/>
  <c r="DR83"/>
  <c r="DR250"/>
  <c r="DR248"/>
  <c r="DR246"/>
  <c r="DR244"/>
  <c r="DR242"/>
  <c r="DR240"/>
  <c r="DR238"/>
  <c r="DR236"/>
  <c r="DR234"/>
  <c r="DR232"/>
  <c r="DR230"/>
  <c r="DR228"/>
  <c r="DR226"/>
  <c r="DR224"/>
  <c r="DR222"/>
  <c r="DR220"/>
  <c r="DR218"/>
  <c r="DR216"/>
  <c r="DR214"/>
  <c r="DR212"/>
  <c r="DR210"/>
  <c r="DR208"/>
  <c r="DR206"/>
  <c r="DR204"/>
  <c r="DR202"/>
  <c r="DR200"/>
  <c r="DR198"/>
  <c r="DR196"/>
  <c r="DR194"/>
  <c r="DR192"/>
  <c r="DR190"/>
  <c r="DR188"/>
  <c r="DR186"/>
  <c r="DR184"/>
  <c r="DR182"/>
  <c r="DR180"/>
  <c r="DR178"/>
  <c r="DR176"/>
  <c r="DR174"/>
  <c r="DR172"/>
  <c r="DR170"/>
  <c r="DR168"/>
  <c r="DR166"/>
  <c r="DR164"/>
  <c r="DR162"/>
  <c r="DR160"/>
  <c r="DR158"/>
  <c r="DR156"/>
  <c r="DR154"/>
  <c r="DR152"/>
  <c r="DR150"/>
  <c r="DR148"/>
  <c r="DR146"/>
  <c r="DR144"/>
  <c r="DR142"/>
  <c r="DR140"/>
  <c r="DR138"/>
  <c r="DR136"/>
  <c r="DR134"/>
  <c r="DR132"/>
  <c r="DR130"/>
  <c r="DR128"/>
  <c r="DR126"/>
  <c r="DR124"/>
  <c r="DR122"/>
  <c r="DR120"/>
  <c r="DR118"/>
  <c r="DR116"/>
  <c r="DR114"/>
  <c r="DR112"/>
  <c r="DR110"/>
  <c r="DR108"/>
  <c r="DR106"/>
  <c r="DR104"/>
  <c r="DR102"/>
  <c r="DR100"/>
  <c r="DR98"/>
  <c r="DR96"/>
  <c r="DR94"/>
  <c r="DR92"/>
  <c r="DR90"/>
  <c r="DR88"/>
  <c r="DR86"/>
  <c r="DR84"/>
  <c r="DR82"/>
  <c r="DR3"/>
  <c r="DR7"/>
  <c r="DR10"/>
  <c r="DR12"/>
  <c r="DR14"/>
  <c r="DR16"/>
  <c r="DR18"/>
  <c r="DR20"/>
  <c r="DR22"/>
  <c r="DR24"/>
  <c r="DR26"/>
  <c r="DR28"/>
  <c r="DR30"/>
  <c r="DR32"/>
  <c r="DR34"/>
  <c r="DR36"/>
  <c r="DR38"/>
  <c r="DR40"/>
  <c r="DR42"/>
  <c r="DR44"/>
  <c r="DR46"/>
  <c r="DR48"/>
  <c r="DR50"/>
  <c r="DR52"/>
  <c r="DR54"/>
  <c r="DR56"/>
  <c r="DR58"/>
  <c r="DR60"/>
  <c r="DR62"/>
  <c r="DR64"/>
  <c r="DR66"/>
  <c r="DR68"/>
  <c r="DR70"/>
  <c r="DR72"/>
  <c r="DR74"/>
  <c r="DR76"/>
  <c r="DR78"/>
  <c r="DR80"/>
  <c r="DN81"/>
  <c r="DN6"/>
  <c r="DN5"/>
  <c r="DN9"/>
  <c r="DN11"/>
  <c r="DN13"/>
  <c r="DN15"/>
  <c r="DN17"/>
  <c r="DN19"/>
  <c r="DN21"/>
  <c r="DN23"/>
  <c r="DN25"/>
  <c r="DN27"/>
  <c r="DN29"/>
  <c r="DN31"/>
  <c r="DN33"/>
  <c r="DN35"/>
  <c r="DN37"/>
  <c r="DN39"/>
  <c r="DN41"/>
  <c r="DN43"/>
  <c r="DN45"/>
  <c r="DN47"/>
  <c r="DN49"/>
  <c r="DN51"/>
  <c r="DN53"/>
  <c r="DN55"/>
  <c r="DN57"/>
  <c r="DN59"/>
  <c r="DN61"/>
  <c r="DN63"/>
  <c r="DN65"/>
  <c r="DN67"/>
  <c r="DN69"/>
  <c r="DN71"/>
  <c r="DN73"/>
  <c r="DN75"/>
  <c r="DN77"/>
  <c r="DN79"/>
  <c r="DN4"/>
  <c r="DN251"/>
  <c r="DN249"/>
  <c r="DN247"/>
  <c r="DN245"/>
  <c r="DN243"/>
  <c r="DN241"/>
  <c r="DN239"/>
  <c r="DN237"/>
  <c r="DN235"/>
  <c r="DN233"/>
  <c r="DN231"/>
  <c r="DN229"/>
  <c r="DN227"/>
  <c r="DN225"/>
  <c r="DN223"/>
  <c r="DN221"/>
  <c r="DN219"/>
  <c r="DN217"/>
  <c r="DN215"/>
  <c r="DN213"/>
  <c r="DN211"/>
  <c r="DN209"/>
  <c r="DN207"/>
  <c r="DN205"/>
  <c r="DN203"/>
  <c r="DN201"/>
  <c r="DN199"/>
  <c r="DN197"/>
  <c r="DN195"/>
  <c r="DN193"/>
  <c r="DN191"/>
  <c r="DN189"/>
  <c r="DN187"/>
  <c r="DN185"/>
  <c r="DN183"/>
  <c r="DN181"/>
  <c r="DN179"/>
  <c r="DN177"/>
  <c r="DN175"/>
  <c r="DN173"/>
  <c r="DN171"/>
  <c r="DN169"/>
  <c r="DN167"/>
  <c r="DN165"/>
  <c r="DN163"/>
  <c r="DN161"/>
  <c r="DN159"/>
  <c r="DN157"/>
  <c r="DN155"/>
  <c r="DN153"/>
  <c r="DN151"/>
  <c r="DN149"/>
  <c r="DN147"/>
  <c r="DN145"/>
  <c r="DN143"/>
  <c r="DN141"/>
  <c r="DN139"/>
  <c r="DN137"/>
  <c r="DN135"/>
  <c r="DN133"/>
  <c r="DN131"/>
  <c r="DN129"/>
  <c r="DN127"/>
  <c r="DN125"/>
  <c r="DN123"/>
  <c r="DN121"/>
  <c r="DN119"/>
  <c r="DN117"/>
  <c r="DN115"/>
  <c r="DN113"/>
  <c r="DN111"/>
  <c r="DN109"/>
  <c r="DN107"/>
  <c r="DN105"/>
  <c r="DN103"/>
  <c r="DN101"/>
  <c r="DN99"/>
  <c r="DN97"/>
  <c r="DN95"/>
  <c r="DN93"/>
  <c r="DN91"/>
  <c r="DN89"/>
  <c r="DN87"/>
  <c r="DN85"/>
  <c r="DN83"/>
  <c r="DN250"/>
  <c r="DN248"/>
  <c r="DN246"/>
  <c r="DN244"/>
  <c r="DN242"/>
  <c r="DN240"/>
  <c r="DN238"/>
  <c r="DN236"/>
  <c r="DN234"/>
  <c r="DN232"/>
  <c r="DN230"/>
  <c r="DN228"/>
  <c r="DN226"/>
  <c r="DN224"/>
  <c r="DN222"/>
  <c r="DN220"/>
  <c r="DN218"/>
  <c r="DN216"/>
  <c r="DN214"/>
  <c r="DN212"/>
  <c r="DN210"/>
  <c r="DN208"/>
  <c r="DN206"/>
  <c r="DN204"/>
  <c r="DN202"/>
  <c r="DN200"/>
  <c r="DN198"/>
  <c r="DN196"/>
  <c r="DN194"/>
  <c r="DN192"/>
  <c r="DN190"/>
  <c r="DN188"/>
  <c r="DN186"/>
  <c r="DN184"/>
  <c r="DN182"/>
  <c r="DN180"/>
  <c r="DN178"/>
  <c r="DN176"/>
  <c r="DN174"/>
  <c r="DN172"/>
  <c r="DN170"/>
  <c r="DN168"/>
  <c r="DN166"/>
  <c r="DN164"/>
  <c r="DN162"/>
  <c r="DN160"/>
  <c r="DN158"/>
  <c r="DN156"/>
  <c r="DN154"/>
  <c r="DN152"/>
  <c r="DN150"/>
  <c r="DN148"/>
  <c r="DN146"/>
  <c r="DN144"/>
  <c r="DN142"/>
  <c r="DN140"/>
  <c r="DN138"/>
  <c r="DN136"/>
  <c r="DN134"/>
  <c r="DN132"/>
  <c r="DN130"/>
  <c r="DN128"/>
  <c r="DN126"/>
  <c r="DN124"/>
  <c r="DN122"/>
  <c r="DN120"/>
  <c r="DN118"/>
  <c r="DN116"/>
  <c r="DN114"/>
  <c r="DN112"/>
  <c r="DN110"/>
  <c r="DN108"/>
  <c r="DN106"/>
  <c r="DN104"/>
  <c r="DN102"/>
  <c r="DN100"/>
  <c r="DN98"/>
  <c r="DN96"/>
  <c r="DN94"/>
  <c r="DN92"/>
  <c r="DN90"/>
  <c r="DN88"/>
  <c r="DN86"/>
  <c r="DN84"/>
  <c r="DN82"/>
  <c r="DN3"/>
  <c r="DN7"/>
  <c r="DN10"/>
  <c r="DN12"/>
  <c r="DN14"/>
  <c r="DN16"/>
  <c r="DN18"/>
  <c r="DN20"/>
  <c r="DN22"/>
  <c r="DN24"/>
  <c r="DN26"/>
  <c r="DN28"/>
  <c r="DN30"/>
  <c r="DN32"/>
  <c r="DN34"/>
  <c r="DN36"/>
  <c r="DN38"/>
  <c r="DN40"/>
  <c r="DN42"/>
  <c r="DN44"/>
  <c r="DN46"/>
  <c r="DN48"/>
  <c r="DN50"/>
  <c r="DN52"/>
  <c r="DN54"/>
  <c r="DN56"/>
  <c r="DN58"/>
  <c r="DN60"/>
  <c r="DN62"/>
  <c r="DN64"/>
  <c r="DN66"/>
  <c r="DN68"/>
  <c r="DN70"/>
  <c r="DN72"/>
  <c r="DN74"/>
  <c r="DN76"/>
  <c r="DN78"/>
  <c r="DN80"/>
  <c r="DJ240"/>
  <c r="DJ208"/>
  <c r="DJ176"/>
  <c r="DJ144"/>
  <c r="DJ112"/>
  <c r="DJ232"/>
  <c r="DJ200"/>
  <c r="DJ168"/>
  <c r="DJ136"/>
  <c r="DJ104"/>
  <c r="DJ224"/>
  <c r="DJ192"/>
  <c r="DJ160"/>
  <c r="DJ128"/>
  <c r="DJ248"/>
  <c r="DJ216"/>
  <c r="DJ184"/>
  <c r="DJ152"/>
  <c r="DJ120"/>
  <c r="DJ4"/>
  <c r="DJ8"/>
  <c r="DJ12"/>
  <c r="DJ16"/>
  <c r="DJ20"/>
  <c r="DJ24"/>
  <c r="DJ28"/>
  <c r="DJ32"/>
  <c r="DJ36"/>
  <c r="DJ40"/>
  <c r="DJ44"/>
  <c r="DJ48"/>
  <c r="DJ52"/>
  <c r="DJ56"/>
  <c r="DJ60"/>
  <c r="DJ64"/>
  <c r="DJ68"/>
  <c r="DJ72"/>
  <c r="DJ76"/>
  <c r="DJ80"/>
  <c r="DJ84"/>
  <c r="DJ88"/>
  <c r="DJ6"/>
  <c r="DJ10"/>
  <c r="DJ14"/>
  <c r="DJ18"/>
  <c r="DJ22"/>
  <c r="DJ26"/>
  <c r="DJ30"/>
  <c r="DJ34"/>
  <c r="DJ38"/>
  <c r="DJ42"/>
  <c r="DJ46"/>
  <c r="DJ50"/>
  <c r="DJ54"/>
  <c r="DJ58"/>
  <c r="DJ62"/>
  <c r="DJ66"/>
  <c r="DJ70"/>
  <c r="DJ74"/>
  <c r="DJ78"/>
  <c r="DJ82"/>
  <c r="DJ86"/>
  <c r="DJ90"/>
  <c r="DJ250"/>
  <c r="DJ242"/>
  <c r="DJ234"/>
  <c r="DJ226"/>
  <c r="DJ218"/>
  <c r="DJ210"/>
  <c r="DJ202"/>
  <c r="DJ194"/>
  <c r="DJ186"/>
  <c r="DJ178"/>
  <c r="DJ170"/>
  <c r="DJ162"/>
  <c r="DJ154"/>
  <c r="DJ146"/>
  <c r="DJ138"/>
  <c r="DJ130"/>
  <c r="DJ122"/>
  <c r="DJ114"/>
  <c r="DJ106"/>
  <c r="DJ98"/>
  <c r="DJ246"/>
  <c r="DJ238"/>
  <c r="DJ230"/>
  <c r="DJ222"/>
  <c r="DJ214"/>
  <c r="DJ206"/>
  <c r="DJ198"/>
  <c r="DJ190"/>
  <c r="DJ182"/>
  <c r="DJ174"/>
  <c r="DJ166"/>
  <c r="DJ158"/>
  <c r="DJ150"/>
  <c r="DJ142"/>
  <c r="DJ134"/>
  <c r="DJ126"/>
  <c r="DJ118"/>
  <c r="DJ110"/>
  <c r="DJ102"/>
  <c r="DJ94"/>
  <c r="DJ3"/>
  <c r="DJ244"/>
  <c r="DJ236"/>
  <c r="DJ228"/>
  <c r="DJ220"/>
  <c r="DJ212"/>
  <c r="DJ204"/>
  <c r="DJ196"/>
  <c r="DJ188"/>
  <c r="DJ180"/>
  <c r="DJ172"/>
  <c r="DJ164"/>
  <c r="DJ156"/>
  <c r="DJ148"/>
  <c r="DJ140"/>
  <c r="DJ132"/>
  <c r="DJ124"/>
  <c r="DJ116"/>
  <c r="DJ108"/>
  <c r="DJ100"/>
  <c r="DJ92"/>
  <c r="DJ249"/>
  <c r="DJ245"/>
  <c r="DJ241"/>
  <c r="DJ237"/>
  <c r="DJ233"/>
  <c r="DJ229"/>
  <c r="DJ225"/>
  <c r="DJ221"/>
  <c r="DJ217"/>
  <c r="DJ213"/>
  <c r="DJ209"/>
  <c r="DJ205"/>
  <c r="DJ201"/>
  <c r="DJ197"/>
  <c r="DJ193"/>
  <c r="DJ189"/>
  <c r="DJ185"/>
  <c r="DJ181"/>
  <c r="DJ177"/>
  <c r="DJ173"/>
  <c r="DJ169"/>
  <c r="DJ165"/>
  <c r="DJ161"/>
  <c r="DJ157"/>
  <c r="DJ153"/>
  <c r="DJ149"/>
  <c r="DJ145"/>
  <c r="DJ141"/>
  <c r="DJ137"/>
  <c r="DJ133"/>
  <c r="DJ129"/>
  <c r="DJ125"/>
  <c r="DJ121"/>
  <c r="DJ117"/>
  <c r="DJ113"/>
  <c r="DJ109"/>
  <c r="DJ105"/>
  <c r="DJ101"/>
  <c r="DJ97"/>
  <c r="DJ93"/>
  <c r="DJ89"/>
  <c r="DJ85"/>
  <c r="DJ81"/>
  <c r="DJ77"/>
  <c r="DJ73"/>
  <c r="DJ69"/>
  <c r="DJ65"/>
  <c r="DJ61"/>
  <c r="DJ57"/>
  <c r="DJ53"/>
  <c r="DJ49"/>
  <c r="DJ45"/>
  <c r="DJ41"/>
  <c r="DJ37"/>
  <c r="DJ33"/>
  <c r="DJ29"/>
  <c r="DJ25"/>
  <c r="DJ21"/>
  <c r="DJ17"/>
  <c r="DJ13"/>
  <c r="DJ9"/>
  <c r="DJ5"/>
  <c r="DJ251"/>
  <c r="DJ247"/>
  <c r="DJ243"/>
  <c r="DJ239"/>
  <c r="DJ235"/>
  <c r="DJ231"/>
  <c r="DJ227"/>
  <c r="DJ223"/>
  <c r="DJ219"/>
  <c r="DJ215"/>
  <c r="DJ211"/>
  <c r="DJ207"/>
  <c r="DJ203"/>
  <c r="DJ199"/>
  <c r="DJ195"/>
  <c r="DJ191"/>
  <c r="DJ187"/>
  <c r="DJ183"/>
  <c r="DJ179"/>
  <c r="DJ175"/>
  <c r="DJ171"/>
  <c r="DJ167"/>
  <c r="DJ163"/>
  <c r="DJ159"/>
  <c r="DJ155"/>
  <c r="DJ151"/>
  <c r="DJ147"/>
  <c r="DJ143"/>
  <c r="DJ139"/>
  <c r="DJ135"/>
  <c r="DJ131"/>
  <c r="DJ127"/>
  <c r="DJ123"/>
  <c r="DJ119"/>
  <c r="DJ115"/>
  <c r="DJ111"/>
  <c r="DJ107"/>
  <c r="DJ103"/>
  <c r="DJ99"/>
  <c r="DJ95"/>
  <c r="DJ91"/>
  <c r="DJ87"/>
  <c r="DJ83"/>
  <c r="DJ79"/>
  <c r="DJ75"/>
  <c r="DJ71"/>
  <c r="DJ67"/>
  <c r="DJ63"/>
  <c r="DJ59"/>
  <c r="DJ55"/>
  <c r="DJ51"/>
  <c r="DJ47"/>
  <c r="DJ43"/>
  <c r="DJ39"/>
  <c r="DJ35"/>
  <c r="DJ31"/>
  <c r="DJ27"/>
  <c r="DJ23"/>
  <c r="DJ19"/>
  <c r="DJ15"/>
  <c r="DJ11"/>
  <c r="DJ7"/>
  <c r="EU7" l="1"/>
  <c r="FG7" s="1"/>
  <c r="EU3"/>
  <c r="FG3" s="1"/>
  <c r="EU5"/>
  <c r="FG5" s="1"/>
  <c r="EU8"/>
  <c r="FG8" s="1"/>
  <c r="EU4"/>
  <c r="FG4" s="1"/>
  <c r="EU6"/>
  <c r="FG6" s="1"/>
  <c r="EU2"/>
  <c r="FG2" s="1"/>
  <c r="EQ7"/>
  <c r="FF7" s="1"/>
  <c r="EQ3"/>
  <c r="FF3" s="1"/>
  <c r="EQ5"/>
  <c r="FF5" s="1"/>
  <c r="EQ8"/>
  <c r="FF8" s="1"/>
  <c r="EQ4"/>
  <c r="FF4" s="1"/>
  <c r="EQ6"/>
  <c r="FF6" s="1"/>
  <c r="EQ2"/>
  <c r="FF2" s="1"/>
  <c r="EM8"/>
  <c r="FE8" s="1"/>
  <c r="EM4"/>
  <c r="FE4" s="1"/>
  <c r="EM6"/>
  <c r="FE6" s="1"/>
  <c r="EM2"/>
  <c r="FE2" s="1"/>
  <c r="EM7"/>
  <c r="FE7" s="1"/>
  <c r="EM3"/>
  <c r="FE3" s="1"/>
  <c r="EM5"/>
  <c r="FE5" s="1"/>
  <c r="EI8"/>
  <c r="FD8" s="1"/>
  <c r="EI3"/>
  <c r="FD3" s="1"/>
  <c r="EI6"/>
  <c r="FD6" s="1"/>
  <c r="EI7"/>
  <c r="FD7" s="1"/>
  <c r="EI4"/>
  <c r="FD4" s="1"/>
  <c r="EI5"/>
  <c r="FD5" s="1"/>
  <c r="EI2"/>
  <c r="FD2" s="1"/>
  <c r="EE8"/>
  <c r="FC8" s="1"/>
  <c r="EE7"/>
  <c r="FC7" s="1"/>
  <c r="EE4"/>
  <c r="FC4" s="1"/>
  <c r="EE5"/>
  <c r="FC5" s="1"/>
  <c r="EE2"/>
  <c r="FC2" s="1"/>
  <c r="EE6"/>
  <c r="FC6" s="1"/>
  <c r="EE3"/>
  <c r="FC3" s="1"/>
  <c r="EA8"/>
  <c r="FB8" s="1"/>
  <c r="EA3"/>
  <c r="FB3" s="1"/>
  <c r="EA6"/>
  <c r="FB6" s="1"/>
  <c r="EA7"/>
  <c r="FB7" s="1"/>
  <c r="EA4"/>
  <c r="FB4" s="1"/>
  <c r="EA5"/>
  <c r="FB5" s="1"/>
  <c r="EA2"/>
  <c r="FB2" s="1"/>
  <c r="DW7"/>
  <c r="FA7" s="1"/>
  <c r="DW3"/>
  <c r="FA3" s="1"/>
  <c r="DW5"/>
  <c r="FA5" s="1"/>
  <c r="DW6"/>
  <c r="FA6" s="1"/>
  <c r="DW2"/>
  <c r="FA2" s="1"/>
  <c r="DW4"/>
  <c r="FA4" s="1"/>
  <c r="DW8"/>
  <c r="FA8" s="1"/>
  <c r="DS8"/>
  <c r="EZ8" s="1"/>
  <c r="DS4"/>
  <c r="EZ4" s="1"/>
  <c r="DS5"/>
  <c r="EZ5" s="1"/>
  <c r="DS6"/>
  <c r="EZ6" s="1"/>
  <c r="DS2"/>
  <c r="EZ2" s="1"/>
  <c r="DS7"/>
  <c r="EZ7" s="1"/>
  <c r="DS3"/>
  <c r="EZ3" s="1"/>
  <c r="DO8"/>
  <c r="EY8" s="1"/>
  <c r="DO7"/>
  <c r="EY7" s="1"/>
  <c r="DO6"/>
  <c r="EY6" s="1"/>
  <c r="DO3"/>
  <c r="EY3" s="1"/>
  <c r="DK5"/>
  <c r="EX5" s="1"/>
  <c r="DO4"/>
  <c r="EY4" s="1"/>
  <c r="DO5"/>
  <c r="EY5" s="1"/>
  <c r="DO2"/>
  <c r="EY2" s="1"/>
  <c r="DK8"/>
  <c r="EX8" s="1"/>
  <c r="DK3"/>
  <c r="EX3" s="1"/>
  <c r="DK2"/>
  <c r="EX2" s="1"/>
  <c r="DK7"/>
  <c r="EX7" s="1"/>
  <c r="DK6"/>
  <c r="EX6" s="1"/>
  <c r="DK4"/>
  <c r="EX4" s="1"/>
  <c r="FS6" l="1"/>
  <c r="FS2"/>
  <c r="FS3" s="1"/>
  <c r="FS5"/>
  <c r="FJ6"/>
  <c r="FP6"/>
  <c r="FR6"/>
  <c r="FK6"/>
  <c r="FM6"/>
  <c r="FN6"/>
  <c r="FO6"/>
  <c r="FL6"/>
  <c r="FQ6"/>
  <c r="FK2"/>
  <c r="FK3" s="1"/>
  <c r="FK4" s="1"/>
  <c r="FK5"/>
  <c r="FO2"/>
  <c r="FO3" s="1"/>
  <c r="FO4" s="1"/>
  <c r="FO5"/>
  <c r="FP2"/>
  <c r="FP3" s="1"/>
  <c r="FP4" s="1"/>
  <c r="FP5"/>
  <c r="FL2"/>
  <c r="FL3" s="1"/>
  <c r="FL4" s="1"/>
  <c r="FL5"/>
  <c r="FM2"/>
  <c r="FM3" s="1"/>
  <c r="FM4" s="1"/>
  <c r="FM5"/>
  <c r="FQ2"/>
  <c r="FQ3" s="1"/>
  <c r="FQ4" s="1"/>
  <c r="FQ5"/>
  <c r="FN2"/>
  <c r="FN3" s="1"/>
  <c r="FN4" s="1"/>
  <c r="FN5"/>
  <c r="FR2"/>
  <c r="FR3" s="1"/>
  <c r="FR4" s="1"/>
  <c r="FR5"/>
  <c r="FJ2"/>
  <c r="FJ3" s="1"/>
  <c r="FJ4" s="1"/>
  <c r="FJ5"/>
  <c r="FS4" l="1"/>
  <c r="CX1" l="1"/>
  <c r="CV1"/>
  <c r="CW1"/>
  <c r="CI3"/>
  <c r="CI4"/>
  <c r="CI5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64"/>
  <c r="CI65"/>
  <c r="CI66"/>
  <c r="CI67"/>
  <c r="CI68"/>
  <c r="CI69"/>
  <c r="CI70"/>
  <c r="CI71"/>
  <c r="CI72"/>
  <c r="CI73"/>
  <c r="CI74"/>
  <c r="CI75"/>
  <c r="CI76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94"/>
  <c r="CI95"/>
  <c r="CI96"/>
  <c r="CI97"/>
  <c r="CI98"/>
  <c r="CI99"/>
  <c r="CI100"/>
  <c r="CI101"/>
  <c r="CI102"/>
  <c r="CI103"/>
  <c r="CI104"/>
  <c r="CI105"/>
  <c r="CI106"/>
  <c r="CI107"/>
  <c r="CI108"/>
  <c r="CI109"/>
  <c r="CI110"/>
  <c r="CI111"/>
  <c r="CI112"/>
  <c r="CI113"/>
  <c r="CI114"/>
  <c r="CI115"/>
  <c r="CI116"/>
  <c r="CI117"/>
  <c r="CI118"/>
  <c r="CI119"/>
  <c r="CI120"/>
  <c r="CI121"/>
  <c r="CI122"/>
  <c r="CI123"/>
  <c r="CI124"/>
  <c r="CI125"/>
  <c r="CI126"/>
  <c r="CI127"/>
  <c r="CI128"/>
  <c r="CI129"/>
  <c r="CI130"/>
  <c r="CI131"/>
  <c r="CI132"/>
  <c r="CI133"/>
  <c r="CI134"/>
  <c r="CI135"/>
  <c r="CI136"/>
  <c r="CI137"/>
  <c r="CI138"/>
  <c r="CI139"/>
  <c r="CI140"/>
  <c r="CI141"/>
  <c r="CI142"/>
  <c r="CI143"/>
  <c r="CI144"/>
  <c r="CI145"/>
  <c r="CI146"/>
  <c r="CI147"/>
  <c r="CI148"/>
  <c r="CI149"/>
  <c r="CI150"/>
  <c r="CI151"/>
  <c r="CI152"/>
  <c r="CI153"/>
  <c r="CI154"/>
  <c r="CI155"/>
  <c r="CI156"/>
  <c r="CI157"/>
  <c r="CI158"/>
  <c r="CI159"/>
  <c r="CI160"/>
  <c r="CI161"/>
  <c r="CI162"/>
  <c r="CI163"/>
  <c r="CI164"/>
  <c r="CI165"/>
  <c r="CI166"/>
  <c r="CI167"/>
  <c r="CI168"/>
  <c r="CI169"/>
  <c r="CI170"/>
  <c r="CI171"/>
  <c r="CI172"/>
  <c r="CI173"/>
  <c r="CI174"/>
  <c r="CI175"/>
  <c r="CI176"/>
  <c r="CI177"/>
  <c r="CI178"/>
  <c r="CI179"/>
  <c r="CI180"/>
  <c r="CI181"/>
  <c r="CI182"/>
  <c r="CI183"/>
  <c r="CI184"/>
  <c r="CI185"/>
  <c r="CI186"/>
  <c r="CI187"/>
  <c r="CI188"/>
  <c r="CI189"/>
  <c r="CI190"/>
  <c r="CI191"/>
  <c r="CI192"/>
  <c r="CI193"/>
  <c r="CI194"/>
  <c r="CI195"/>
  <c r="CI196"/>
  <c r="CI197"/>
  <c r="CI198"/>
  <c r="CI199"/>
  <c r="CI200"/>
  <c r="CI201"/>
  <c r="CI202"/>
  <c r="CI203"/>
  <c r="CI204"/>
  <c r="CI205"/>
  <c r="CI206"/>
  <c r="CI207"/>
  <c r="CI208"/>
  <c r="CI209"/>
  <c r="CI210"/>
  <c r="CI211"/>
  <c r="CI212"/>
  <c r="CI213"/>
  <c r="CI214"/>
  <c r="CI215"/>
  <c r="CI216"/>
  <c r="CI217"/>
  <c r="CI218"/>
  <c r="CI219"/>
  <c r="CI220"/>
  <c r="CI221"/>
  <c r="CI222"/>
  <c r="CI223"/>
  <c r="CI224"/>
  <c r="CI225"/>
  <c r="CI226"/>
  <c r="CI227"/>
  <c r="CI228"/>
  <c r="CI229"/>
  <c r="CI230"/>
  <c r="CI231"/>
  <c r="CI232"/>
  <c r="CI233"/>
  <c r="CI234"/>
  <c r="CI235"/>
  <c r="CI236"/>
  <c r="CI237"/>
  <c r="CI238"/>
  <c r="CI239"/>
  <c r="CI240"/>
  <c r="CI241"/>
  <c r="CI242"/>
  <c r="CI243"/>
  <c r="CI244"/>
  <c r="CI245"/>
  <c r="CI246"/>
  <c r="CI247"/>
  <c r="CI248"/>
  <c r="CI249"/>
  <c r="CI250"/>
  <c r="CI251"/>
  <c r="BV3"/>
  <c r="AZ3"/>
  <c r="AZ4"/>
  <c r="AZ5"/>
  <c r="AZ6"/>
  <c r="AZ7"/>
  <c r="AZ8"/>
  <c r="AZ9"/>
  <c r="AZ10"/>
  <c r="AZ11"/>
  <c r="AZ12"/>
  <c r="AZ13"/>
  <c r="AZ14"/>
  <c r="AZ15"/>
  <c r="AZ16"/>
  <c r="AZ17"/>
  <c r="AZ18"/>
  <c r="AZ19"/>
  <c r="AZ20"/>
  <c r="AZ2"/>
  <c r="A39" i="2"/>
  <c r="Z3" i="1"/>
  <c r="AC3" s="1"/>
  <c r="Z4"/>
  <c r="AC4" s="1"/>
  <c r="Z5"/>
  <c r="AC5" s="1"/>
  <c r="Z6"/>
  <c r="AC6" s="1"/>
  <c r="Z7"/>
  <c r="AC7" s="1"/>
  <c r="Z8"/>
  <c r="AC8" s="1"/>
  <c r="Z9"/>
  <c r="AC9" s="1"/>
  <c r="Z10"/>
  <c r="AC10" s="1"/>
  <c r="Z11"/>
  <c r="AC11" s="1"/>
  <c r="Z12"/>
  <c r="AC12" s="1"/>
  <c r="Z13"/>
  <c r="AC13" s="1"/>
  <c r="Z14"/>
  <c r="AC14" s="1"/>
  <c r="Z15"/>
  <c r="AC15" s="1"/>
  <c r="Z16"/>
  <c r="AC16" s="1"/>
  <c r="Z17"/>
  <c r="AC17" s="1"/>
  <c r="Z18"/>
  <c r="AC18" s="1"/>
  <c r="Z19"/>
  <c r="AC19" s="1"/>
  <c r="Z20"/>
  <c r="AC20" s="1"/>
  <c r="Z2"/>
  <c r="AF30" s="1"/>
  <c r="AF2" s="1"/>
  <c r="Y3"/>
  <c r="AB3" s="1"/>
  <c r="Y4"/>
  <c r="AB4" s="1"/>
  <c r="Y5"/>
  <c r="AB5" s="1"/>
  <c r="Y6"/>
  <c r="AB6" s="1"/>
  <c r="Y7"/>
  <c r="AB7" s="1"/>
  <c r="Y8"/>
  <c r="AB8" s="1"/>
  <c r="Y9"/>
  <c r="AB9" s="1"/>
  <c r="Y10"/>
  <c r="AB10" s="1"/>
  <c r="Y11"/>
  <c r="AB11" s="1"/>
  <c r="Y12"/>
  <c r="AB12" s="1"/>
  <c r="Y13"/>
  <c r="AB13" s="1"/>
  <c r="Y14"/>
  <c r="AB14" s="1"/>
  <c r="Y15"/>
  <c r="AB15" s="1"/>
  <c r="Y16"/>
  <c r="AB16" s="1"/>
  <c r="Y17"/>
  <c r="AB17" s="1"/>
  <c r="Y18"/>
  <c r="AB18" s="1"/>
  <c r="Y19"/>
  <c r="AB19" s="1"/>
  <c r="Y20"/>
  <c r="AB20" s="1"/>
  <c r="Y2"/>
  <c r="AB2" s="1"/>
  <c r="K2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1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"/>
  <c r="L1"/>
  <c r="CJ5" l="1"/>
  <c r="CJ4"/>
  <c r="CJ2"/>
  <c r="CJ244"/>
  <c r="CJ236"/>
  <c r="CJ228"/>
  <c r="CJ220"/>
  <c r="CJ212"/>
  <c r="CJ204"/>
  <c r="CJ196"/>
  <c r="CJ188"/>
  <c r="CJ180"/>
  <c r="CJ172"/>
  <c r="CJ164"/>
  <c r="CJ156"/>
  <c r="CJ148"/>
  <c r="CJ140"/>
  <c r="CJ132"/>
  <c r="CJ124"/>
  <c r="CJ116"/>
  <c r="CJ108"/>
  <c r="CJ100"/>
  <c r="CJ92"/>
  <c r="CJ84"/>
  <c r="CJ76"/>
  <c r="CJ68"/>
  <c r="CJ60"/>
  <c r="CJ52"/>
  <c r="CJ44"/>
  <c r="CJ36"/>
  <c r="CJ28"/>
  <c r="CJ20"/>
  <c r="CJ12"/>
  <c r="CJ249"/>
  <c r="CJ241"/>
  <c r="CJ233"/>
  <c r="CJ225"/>
  <c r="CJ217"/>
  <c r="CJ209"/>
  <c r="CJ201"/>
  <c r="CJ193"/>
  <c r="CJ185"/>
  <c r="CJ177"/>
  <c r="CJ169"/>
  <c r="CJ161"/>
  <c r="CJ153"/>
  <c r="CJ145"/>
  <c r="CJ137"/>
  <c r="CJ129"/>
  <c r="CJ121"/>
  <c r="CJ113"/>
  <c r="CJ105"/>
  <c r="CJ97"/>
  <c r="CJ89"/>
  <c r="CJ81"/>
  <c r="CJ73"/>
  <c r="CJ65"/>
  <c r="CJ57"/>
  <c r="CJ49"/>
  <c r="CJ41"/>
  <c r="CJ33"/>
  <c r="CJ25"/>
  <c r="CJ17"/>
  <c r="CJ9"/>
  <c r="CJ6"/>
  <c r="CJ248"/>
  <c r="CJ240"/>
  <c r="CJ232"/>
  <c r="CJ224"/>
  <c r="CJ216"/>
  <c r="CJ208"/>
  <c r="CJ200"/>
  <c r="CJ192"/>
  <c r="CJ184"/>
  <c r="CJ176"/>
  <c r="CJ168"/>
  <c r="CJ160"/>
  <c r="CJ152"/>
  <c r="CJ144"/>
  <c r="CJ136"/>
  <c r="CJ128"/>
  <c r="CJ120"/>
  <c r="CJ112"/>
  <c r="CJ104"/>
  <c r="CJ96"/>
  <c r="CJ88"/>
  <c r="CJ80"/>
  <c r="CJ72"/>
  <c r="CJ64"/>
  <c r="CJ56"/>
  <c r="CJ48"/>
  <c r="CJ40"/>
  <c r="CJ32"/>
  <c r="CJ24"/>
  <c r="CJ16"/>
  <c r="CJ8"/>
  <c r="CJ245"/>
  <c r="CJ237"/>
  <c r="CJ229"/>
  <c r="CJ221"/>
  <c r="CJ213"/>
  <c r="CJ205"/>
  <c r="CJ197"/>
  <c r="CJ189"/>
  <c r="CJ181"/>
  <c r="CJ173"/>
  <c r="CJ165"/>
  <c r="CJ157"/>
  <c r="CJ149"/>
  <c r="CJ141"/>
  <c r="CJ133"/>
  <c r="CJ125"/>
  <c r="CJ117"/>
  <c r="CJ109"/>
  <c r="CJ101"/>
  <c r="CJ93"/>
  <c r="CJ85"/>
  <c r="CJ77"/>
  <c r="CJ69"/>
  <c r="CJ61"/>
  <c r="CJ53"/>
  <c r="CJ45"/>
  <c r="CJ37"/>
  <c r="CJ29"/>
  <c r="CJ21"/>
  <c r="CJ13"/>
  <c r="CJ251"/>
  <c r="CJ247"/>
  <c r="CJ243"/>
  <c r="CJ239"/>
  <c r="CJ235"/>
  <c r="CJ231"/>
  <c r="CJ227"/>
  <c r="CJ223"/>
  <c r="CJ219"/>
  <c r="CJ215"/>
  <c r="CJ211"/>
  <c r="CJ207"/>
  <c r="CJ203"/>
  <c r="CJ199"/>
  <c r="CJ195"/>
  <c r="CJ191"/>
  <c r="CJ187"/>
  <c r="CJ183"/>
  <c r="CJ179"/>
  <c r="CJ175"/>
  <c r="CJ171"/>
  <c r="CJ167"/>
  <c r="CJ163"/>
  <c r="CJ159"/>
  <c r="CJ155"/>
  <c r="CJ151"/>
  <c r="CJ147"/>
  <c r="CJ143"/>
  <c r="CJ139"/>
  <c r="CJ135"/>
  <c r="CJ131"/>
  <c r="CJ127"/>
  <c r="CJ123"/>
  <c r="CJ119"/>
  <c r="CJ115"/>
  <c r="CJ111"/>
  <c r="CJ107"/>
  <c r="CJ103"/>
  <c r="CJ99"/>
  <c r="CJ95"/>
  <c r="CJ91"/>
  <c r="CJ87"/>
  <c r="CJ83"/>
  <c r="CJ79"/>
  <c r="CJ75"/>
  <c r="CJ71"/>
  <c r="CJ67"/>
  <c r="CJ63"/>
  <c r="CJ59"/>
  <c r="CJ55"/>
  <c r="CJ51"/>
  <c r="CJ47"/>
  <c r="CJ43"/>
  <c r="CJ39"/>
  <c r="CJ35"/>
  <c r="CJ31"/>
  <c r="CJ27"/>
  <c r="CJ23"/>
  <c r="CJ19"/>
  <c r="CJ15"/>
  <c r="CJ11"/>
  <c r="CJ7"/>
  <c r="CJ3"/>
  <c r="CJ250"/>
  <c r="CJ246"/>
  <c r="CJ242"/>
  <c r="CJ238"/>
  <c r="CJ234"/>
  <c r="CJ230"/>
  <c r="CJ226"/>
  <c r="CJ222"/>
  <c r="CJ218"/>
  <c r="CJ214"/>
  <c r="CJ210"/>
  <c r="CJ206"/>
  <c r="CJ202"/>
  <c r="CJ198"/>
  <c r="CJ194"/>
  <c r="CJ190"/>
  <c r="CJ186"/>
  <c r="CJ182"/>
  <c r="CJ178"/>
  <c r="CJ174"/>
  <c r="CJ170"/>
  <c r="CJ166"/>
  <c r="CJ162"/>
  <c r="CJ158"/>
  <c r="CJ154"/>
  <c r="CJ150"/>
  <c r="CJ146"/>
  <c r="CJ142"/>
  <c r="CJ138"/>
  <c r="CJ134"/>
  <c r="CJ130"/>
  <c r="CJ126"/>
  <c r="CJ122"/>
  <c r="CJ118"/>
  <c r="CJ114"/>
  <c r="CJ110"/>
  <c r="CJ106"/>
  <c r="CJ102"/>
  <c r="CJ98"/>
  <c r="CJ94"/>
  <c r="CJ90"/>
  <c r="CJ86"/>
  <c r="CJ82"/>
  <c r="CJ78"/>
  <c r="CJ74"/>
  <c r="CJ70"/>
  <c r="CJ66"/>
  <c r="CJ62"/>
  <c r="CJ58"/>
  <c r="CJ54"/>
  <c r="CJ50"/>
  <c r="CJ46"/>
  <c r="CJ42"/>
  <c r="CJ38"/>
  <c r="CJ34"/>
  <c r="CJ30"/>
  <c r="CJ26"/>
  <c r="CJ22"/>
  <c r="CJ18"/>
  <c r="CJ14"/>
  <c r="CJ10"/>
  <c r="BB2"/>
  <c r="BC2" s="1"/>
  <c r="BB20"/>
  <c r="BC20" s="1"/>
  <c r="BB16"/>
  <c r="BC16" s="1"/>
  <c r="BB12"/>
  <c r="BC12" s="1"/>
  <c r="BB8"/>
  <c r="BC8" s="1"/>
  <c r="BB4"/>
  <c r="BC4" s="1"/>
  <c r="BB19"/>
  <c r="BC19" s="1"/>
  <c r="BB15"/>
  <c r="BC15" s="1"/>
  <c r="BB11"/>
  <c r="BC11" s="1"/>
  <c r="BB7"/>
  <c r="BC7" s="1"/>
  <c r="BB3"/>
  <c r="BC3" s="1"/>
  <c r="BB18"/>
  <c r="BB14"/>
  <c r="BC14" s="1"/>
  <c r="BB10"/>
  <c r="BC10" s="1"/>
  <c r="BB6"/>
  <c r="BC6" s="1"/>
  <c r="BB17"/>
  <c r="BC17" s="1"/>
  <c r="BB13"/>
  <c r="BC13" s="1"/>
  <c r="BB9"/>
  <c r="BC9" s="1"/>
  <c r="BB5"/>
  <c r="BC5" s="1"/>
  <c r="AF3"/>
  <c r="AF4" s="1"/>
  <c r="AG30"/>
  <c r="AC2"/>
  <c r="AA19"/>
  <c r="AA15"/>
  <c r="AA11"/>
  <c r="AA7"/>
  <c r="AA3"/>
  <c r="AA18"/>
  <c r="AA14"/>
  <c r="AA10"/>
  <c r="AA6"/>
  <c r="AA2"/>
  <c r="AA17"/>
  <c r="AA13"/>
  <c r="AA9"/>
  <c r="AA5"/>
  <c r="AA20"/>
  <c r="AA16"/>
  <c r="AA12"/>
  <c r="AA8"/>
  <c r="AA4"/>
  <c r="CL34" l="1"/>
  <c r="CW34" s="1"/>
  <c r="CP34"/>
  <c r="CK34"/>
  <c r="CU34" s="1"/>
  <c r="CO34"/>
  <c r="CV34" s="1"/>
  <c r="CS34"/>
  <c r="CX34" s="1"/>
  <c r="CM34"/>
  <c r="CR34"/>
  <c r="CN34"/>
  <c r="CQ34"/>
  <c r="CN66"/>
  <c r="CR66"/>
  <c r="CO66"/>
  <c r="CV66" s="1"/>
  <c r="CP66"/>
  <c r="CL66"/>
  <c r="CW66" s="1"/>
  <c r="CK66"/>
  <c r="CU66" s="1"/>
  <c r="CQ66"/>
  <c r="CM66"/>
  <c r="CS66"/>
  <c r="CX66" s="1"/>
  <c r="CL98"/>
  <c r="CW98" s="1"/>
  <c r="CP98"/>
  <c r="CO98"/>
  <c r="CV98" s="1"/>
  <c r="CN98"/>
  <c r="CK98"/>
  <c r="CU98" s="1"/>
  <c r="CR98"/>
  <c r="CM98"/>
  <c r="CQ98"/>
  <c r="CS98"/>
  <c r="CX98" s="1"/>
  <c r="CL130"/>
  <c r="CW130" s="1"/>
  <c r="CP130"/>
  <c r="CO130"/>
  <c r="CV130" s="1"/>
  <c r="CK130"/>
  <c r="CU130" s="1"/>
  <c r="CR130"/>
  <c r="CN130"/>
  <c r="CS130"/>
  <c r="CX130" s="1"/>
  <c r="CM130"/>
  <c r="CQ130"/>
  <c r="CN162"/>
  <c r="CR162"/>
  <c r="CL162"/>
  <c r="CW162" s="1"/>
  <c r="CQ162"/>
  <c r="CO162"/>
  <c r="CV162" s="1"/>
  <c r="CS162"/>
  <c r="CX162" s="1"/>
  <c r="CK162"/>
  <c r="CU162" s="1"/>
  <c r="CM162"/>
  <c r="CP162"/>
  <c r="CN194"/>
  <c r="CR194"/>
  <c r="CO194"/>
  <c r="CV194" s="1"/>
  <c r="CM194"/>
  <c r="CP194"/>
  <c r="CK194"/>
  <c r="CU194" s="1"/>
  <c r="CQ194"/>
  <c r="CL194"/>
  <c r="CW194" s="1"/>
  <c r="CS194"/>
  <c r="CX194" s="1"/>
  <c r="CL10"/>
  <c r="CW10" s="1"/>
  <c r="CP10"/>
  <c r="CK10"/>
  <c r="CO10"/>
  <c r="CV10" s="1"/>
  <c r="CS10"/>
  <c r="CX10" s="1"/>
  <c r="CM10"/>
  <c r="CR10"/>
  <c r="CN10"/>
  <c r="CQ10"/>
  <c r="CL26"/>
  <c r="CW26" s="1"/>
  <c r="CP26"/>
  <c r="CK26"/>
  <c r="CO26"/>
  <c r="CV26" s="1"/>
  <c r="CS26"/>
  <c r="CX26" s="1"/>
  <c r="CM26"/>
  <c r="CR26"/>
  <c r="CN26"/>
  <c r="CQ26"/>
  <c r="CK42"/>
  <c r="CU42" s="1"/>
  <c r="CO42"/>
  <c r="CV42" s="1"/>
  <c r="CS42"/>
  <c r="CX42" s="1"/>
  <c r="CN42"/>
  <c r="CR42"/>
  <c r="CL42"/>
  <c r="CW42" s="1"/>
  <c r="CP42"/>
  <c r="CM42"/>
  <c r="CQ42"/>
  <c r="CK58"/>
  <c r="CU58" s="1"/>
  <c r="CO58"/>
  <c r="CV58" s="1"/>
  <c r="CS58"/>
  <c r="CX58" s="1"/>
  <c r="CN58"/>
  <c r="CR58"/>
  <c r="CP58"/>
  <c r="CM58"/>
  <c r="CQ58"/>
  <c r="CL58"/>
  <c r="CW58" s="1"/>
  <c r="CN74"/>
  <c r="CR74"/>
  <c r="CL74"/>
  <c r="CW74" s="1"/>
  <c r="CQ74"/>
  <c r="CO74"/>
  <c r="CV74" s="1"/>
  <c r="CP74"/>
  <c r="CM74"/>
  <c r="CK74"/>
  <c r="CU74" s="1"/>
  <c r="CS74"/>
  <c r="CX74" s="1"/>
  <c r="CL90"/>
  <c r="CW90" s="1"/>
  <c r="CP90"/>
  <c r="CM90"/>
  <c r="CR90"/>
  <c r="CO90"/>
  <c r="CV90" s="1"/>
  <c r="CK90"/>
  <c r="CU90" s="1"/>
  <c r="CS90"/>
  <c r="CX90" s="1"/>
  <c r="CN90"/>
  <c r="CQ90"/>
  <c r="CL106"/>
  <c r="CW106" s="1"/>
  <c r="CP106"/>
  <c r="CM106"/>
  <c r="CR106"/>
  <c r="CN106"/>
  <c r="CQ106"/>
  <c r="CK106"/>
  <c r="CU106" s="1"/>
  <c r="CO106"/>
  <c r="CV106" s="1"/>
  <c r="CS106"/>
  <c r="CX106" s="1"/>
  <c r="CL122"/>
  <c r="CW122" s="1"/>
  <c r="CP122"/>
  <c r="CM122"/>
  <c r="CR122"/>
  <c r="CK122"/>
  <c r="CU122" s="1"/>
  <c r="CS122"/>
  <c r="CX122" s="1"/>
  <c r="CO122"/>
  <c r="CV122" s="1"/>
  <c r="CN122"/>
  <c r="CQ122"/>
  <c r="CN138"/>
  <c r="CR138"/>
  <c r="CO138"/>
  <c r="CV138" s="1"/>
  <c r="CL138"/>
  <c r="CW138" s="1"/>
  <c r="CQ138"/>
  <c r="CK138"/>
  <c r="CU138" s="1"/>
  <c r="CM138"/>
  <c r="CP138"/>
  <c r="CS138"/>
  <c r="CX138" s="1"/>
  <c r="CN154"/>
  <c r="CR154"/>
  <c r="CO154"/>
  <c r="CV154" s="1"/>
  <c r="CL154"/>
  <c r="CW154" s="1"/>
  <c r="CQ154"/>
  <c r="CP154"/>
  <c r="CS154"/>
  <c r="CX154" s="1"/>
  <c r="CK154"/>
  <c r="CU154" s="1"/>
  <c r="CM154"/>
  <c r="CN170"/>
  <c r="CR170"/>
  <c r="CO170"/>
  <c r="CV170" s="1"/>
  <c r="CL170"/>
  <c r="CW170" s="1"/>
  <c r="CQ170"/>
  <c r="CK170"/>
  <c r="CU170" s="1"/>
  <c r="CM170"/>
  <c r="CP170"/>
  <c r="CS170"/>
  <c r="CX170" s="1"/>
  <c r="CN186"/>
  <c r="CR186"/>
  <c r="CL186"/>
  <c r="CW186" s="1"/>
  <c r="CQ186"/>
  <c r="CO186"/>
  <c r="CV186" s="1"/>
  <c r="CP186"/>
  <c r="CK186"/>
  <c r="CU186" s="1"/>
  <c r="CS186"/>
  <c r="CX186" s="1"/>
  <c r="CM186"/>
  <c r="CN202"/>
  <c r="CR202"/>
  <c r="CL202"/>
  <c r="CW202" s="1"/>
  <c r="CQ202"/>
  <c r="CM202"/>
  <c r="CO202"/>
  <c r="CV202" s="1"/>
  <c r="CP202"/>
  <c r="CK202"/>
  <c r="CU202" s="1"/>
  <c r="CS202"/>
  <c r="CX202" s="1"/>
  <c r="CN218"/>
  <c r="CR218"/>
  <c r="CL218"/>
  <c r="CW218" s="1"/>
  <c r="CQ218"/>
  <c r="CK218"/>
  <c r="CU218" s="1"/>
  <c r="CS218"/>
  <c r="CX218" s="1"/>
  <c r="CM218"/>
  <c r="CO218"/>
  <c r="CV218" s="1"/>
  <c r="CP218"/>
  <c r="CM234"/>
  <c r="CQ234"/>
  <c r="CK234"/>
  <c r="CU234" s="1"/>
  <c r="CO234"/>
  <c r="CV234" s="1"/>
  <c r="CS234"/>
  <c r="CX234" s="1"/>
  <c r="CL234"/>
  <c r="CW234" s="1"/>
  <c r="CP234"/>
  <c r="CN234"/>
  <c r="CR234"/>
  <c r="CM250"/>
  <c r="CQ250"/>
  <c r="CK250"/>
  <c r="CU250" s="1"/>
  <c r="CO250"/>
  <c r="CV250" s="1"/>
  <c r="CS250"/>
  <c r="CX250" s="1"/>
  <c r="CL250"/>
  <c r="CW250" s="1"/>
  <c r="CP250"/>
  <c r="CN250"/>
  <c r="CR250"/>
  <c r="CK15"/>
  <c r="CO15"/>
  <c r="CV15" s="1"/>
  <c r="CS15"/>
  <c r="CX15" s="1"/>
  <c r="CN15"/>
  <c r="CR15"/>
  <c r="CP15"/>
  <c r="CM15"/>
  <c r="CQ15"/>
  <c r="CL15"/>
  <c r="CW15" s="1"/>
  <c r="CK31"/>
  <c r="CU31" s="1"/>
  <c r="CO31"/>
  <c r="CV31" s="1"/>
  <c r="CS31"/>
  <c r="CX31" s="1"/>
  <c r="CN31"/>
  <c r="CR31"/>
  <c r="CP31"/>
  <c r="CM31"/>
  <c r="CQ31"/>
  <c r="CL31"/>
  <c r="CW31" s="1"/>
  <c r="CN47"/>
  <c r="CR47"/>
  <c r="CM47"/>
  <c r="CQ47"/>
  <c r="CK47"/>
  <c r="CU47" s="1"/>
  <c r="CS47"/>
  <c r="CX47" s="1"/>
  <c r="CP47"/>
  <c r="CO47"/>
  <c r="CV47" s="1"/>
  <c r="CL47"/>
  <c r="CW47" s="1"/>
  <c r="CM63"/>
  <c r="CQ63"/>
  <c r="CO63"/>
  <c r="CV63" s="1"/>
  <c r="CN63"/>
  <c r="CK63"/>
  <c r="CU63" s="1"/>
  <c r="CS63"/>
  <c r="CX63" s="1"/>
  <c r="CL63"/>
  <c r="CW63" s="1"/>
  <c r="CR63"/>
  <c r="CP63"/>
  <c r="CM79"/>
  <c r="CQ79"/>
  <c r="CO79"/>
  <c r="CV79" s="1"/>
  <c r="CL79"/>
  <c r="CW79" s="1"/>
  <c r="CS79"/>
  <c r="CX79" s="1"/>
  <c r="CR79"/>
  <c r="CN79"/>
  <c r="CK79"/>
  <c r="CU79" s="1"/>
  <c r="CP79"/>
  <c r="CK95"/>
  <c r="CU95" s="1"/>
  <c r="CO95"/>
  <c r="CV95" s="1"/>
  <c r="CS95"/>
  <c r="CX95" s="1"/>
  <c r="CP95"/>
  <c r="CM95"/>
  <c r="CQ95"/>
  <c r="CL95"/>
  <c r="CW95" s="1"/>
  <c r="CN95"/>
  <c r="CR95"/>
  <c r="CK111"/>
  <c r="CU111" s="1"/>
  <c r="CO111"/>
  <c r="CV111" s="1"/>
  <c r="CS111"/>
  <c r="CX111" s="1"/>
  <c r="CP111"/>
  <c r="CL111"/>
  <c r="CW111" s="1"/>
  <c r="CR111"/>
  <c r="CN111"/>
  <c r="CM111"/>
  <c r="CQ111"/>
  <c r="CK127"/>
  <c r="CU127" s="1"/>
  <c r="CO127"/>
  <c r="CV127" s="1"/>
  <c r="CS127"/>
  <c r="CX127" s="1"/>
  <c r="CP127"/>
  <c r="CQ127"/>
  <c r="CM127"/>
  <c r="CR127"/>
  <c r="CL127"/>
  <c r="CW127" s="1"/>
  <c r="CN127"/>
  <c r="CM143"/>
  <c r="CQ143"/>
  <c r="CL143"/>
  <c r="CW143" s="1"/>
  <c r="CR143"/>
  <c r="CO143"/>
  <c r="CV143" s="1"/>
  <c r="CS143"/>
  <c r="CX143" s="1"/>
  <c r="CK143"/>
  <c r="CU143" s="1"/>
  <c r="CN143"/>
  <c r="CP143"/>
  <c r="CM159"/>
  <c r="CQ159"/>
  <c r="CL159"/>
  <c r="CW159" s="1"/>
  <c r="CR159"/>
  <c r="CO159"/>
  <c r="CV159" s="1"/>
  <c r="CN159"/>
  <c r="CP159"/>
  <c r="CS159"/>
  <c r="CX159" s="1"/>
  <c r="CK159"/>
  <c r="CU159" s="1"/>
  <c r="CM175"/>
  <c r="CQ175"/>
  <c r="CL175"/>
  <c r="CW175" s="1"/>
  <c r="CR175"/>
  <c r="CO175"/>
  <c r="CV175" s="1"/>
  <c r="CS175"/>
  <c r="CX175" s="1"/>
  <c r="CK175"/>
  <c r="CU175" s="1"/>
  <c r="CN175"/>
  <c r="CP175"/>
  <c r="CM191"/>
  <c r="CQ191"/>
  <c r="CO191"/>
  <c r="CV191" s="1"/>
  <c r="CL191"/>
  <c r="CW191" s="1"/>
  <c r="CS191"/>
  <c r="CX191" s="1"/>
  <c r="CN191"/>
  <c r="CP191"/>
  <c r="CK191"/>
  <c r="CU191" s="1"/>
  <c r="CR191"/>
  <c r="CM207"/>
  <c r="CQ207"/>
  <c r="CO207"/>
  <c r="CV207" s="1"/>
  <c r="CK207"/>
  <c r="CU207" s="1"/>
  <c r="CR207"/>
  <c r="CL207"/>
  <c r="CW207" s="1"/>
  <c r="CS207"/>
  <c r="CX207" s="1"/>
  <c r="CN207"/>
  <c r="CP207"/>
  <c r="CM223"/>
  <c r="CQ223"/>
  <c r="CL223"/>
  <c r="CW223" s="1"/>
  <c r="CR223"/>
  <c r="CO223"/>
  <c r="CV223" s="1"/>
  <c r="CK223"/>
  <c r="CU223" s="1"/>
  <c r="CP223"/>
  <c r="CS223"/>
  <c r="CX223" s="1"/>
  <c r="CN223"/>
  <c r="CL239"/>
  <c r="CW239" s="1"/>
  <c r="CP239"/>
  <c r="CN239"/>
  <c r="CR239"/>
  <c r="CK239"/>
  <c r="CU239" s="1"/>
  <c r="CO239"/>
  <c r="CV239" s="1"/>
  <c r="CS239"/>
  <c r="CX239" s="1"/>
  <c r="CQ239"/>
  <c r="CM239"/>
  <c r="CM13"/>
  <c r="CQ13"/>
  <c r="CL13"/>
  <c r="CW13" s="1"/>
  <c r="CP13"/>
  <c r="CR13"/>
  <c r="CO13"/>
  <c r="CV13" s="1"/>
  <c r="CS13"/>
  <c r="CX13" s="1"/>
  <c r="CK13"/>
  <c r="CN13"/>
  <c r="CL45"/>
  <c r="CW45" s="1"/>
  <c r="CP45"/>
  <c r="CK45"/>
  <c r="CU45" s="1"/>
  <c r="CO45"/>
  <c r="CV45" s="1"/>
  <c r="CS45"/>
  <c r="CX45" s="1"/>
  <c r="CM45"/>
  <c r="CN45"/>
  <c r="CR45"/>
  <c r="CQ45"/>
  <c r="CK77"/>
  <c r="CU77" s="1"/>
  <c r="CO77"/>
  <c r="CV77" s="1"/>
  <c r="CS77"/>
  <c r="CX77" s="1"/>
  <c r="CL77"/>
  <c r="CW77" s="1"/>
  <c r="CQ77"/>
  <c r="CP77"/>
  <c r="CR77"/>
  <c r="CM77"/>
  <c r="CN77"/>
  <c r="CM109"/>
  <c r="CQ109"/>
  <c r="CL109"/>
  <c r="CW109" s="1"/>
  <c r="CR109"/>
  <c r="CO109"/>
  <c r="CV109" s="1"/>
  <c r="CK109"/>
  <c r="CU109" s="1"/>
  <c r="CS109"/>
  <c r="CX109" s="1"/>
  <c r="CN109"/>
  <c r="CP109"/>
  <c r="CK141"/>
  <c r="CU141" s="1"/>
  <c r="CO141"/>
  <c r="CV141" s="1"/>
  <c r="CS141"/>
  <c r="CX141" s="1"/>
  <c r="CN141"/>
  <c r="CL141"/>
  <c r="CW141" s="1"/>
  <c r="CQ141"/>
  <c r="CP141"/>
  <c r="CR141"/>
  <c r="CM141"/>
  <c r="CK173"/>
  <c r="CU173" s="1"/>
  <c r="CO173"/>
  <c r="CV173" s="1"/>
  <c r="CS173"/>
  <c r="CX173" s="1"/>
  <c r="CN173"/>
  <c r="CL173"/>
  <c r="CW173" s="1"/>
  <c r="CQ173"/>
  <c r="CP173"/>
  <c r="CR173"/>
  <c r="CM173"/>
  <c r="CK205"/>
  <c r="CU205" s="1"/>
  <c r="CO205"/>
  <c r="CV205" s="1"/>
  <c r="CS205"/>
  <c r="CX205" s="1"/>
  <c r="CL205"/>
  <c r="CW205" s="1"/>
  <c r="CQ205"/>
  <c r="CN205"/>
  <c r="CP205"/>
  <c r="CR205"/>
  <c r="CM205"/>
  <c r="CN237"/>
  <c r="CR237"/>
  <c r="CL237"/>
  <c r="CW237" s="1"/>
  <c r="CP237"/>
  <c r="CM237"/>
  <c r="CQ237"/>
  <c r="CS237"/>
  <c r="CX237" s="1"/>
  <c r="CK237"/>
  <c r="CU237" s="1"/>
  <c r="CO237"/>
  <c r="CV237" s="1"/>
  <c r="CN24"/>
  <c r="CR24"/>
  <c r="CM24"/>
  <c r="CQ24"/>
  <c r="CO24"/>
  <c r="CV24" s="1"/>
  <c r="CL24"/>
  <c r="CW24" s="1"/>
  <c r="CP24"/>
  <c r="CS24"/>
  <c r="CX24" s="1"/>
  <c r="CK24"/>
  <c r="CM56"/>
  <c r="CQ56"/>
  <c r="CL56"/>
  <c r="CW56" s="1"/>
  <c r="CP56"/>
  <c r="CR56"/>
  <c r="CK56"/>
  <c r="CU56" s="1"/>
  <c r="CS56"/>
  <c r="CX56" s="1"/>
  <c r="CO56"/>
  <c r="CV56" s="1"/>
  <c r="CN56"/>
  <c r="CN88"/>
  <c r="CR88"/>
  <c r="CO88"/>
  <c r="CV88" s="1"/>
  <c r="CL88"/>
  <c r="CW88" s="1"/>
  <c r="CS88"/>
  <c r="CX88" s="1"/>
  <c r="CP88"/>
  <c r="CM88"/>
  <c r="CQ88"/>
  <c r="CK88"/>
  <c r="CU88" s="1"/>
  <c r="CN120"/>
  <c r="CR120"/>
  <c r="CO120"/>
  <c r="CV120" s="1"/>
  <c r="CP120"/>
  <c r="CL120"/>
  <c r="CW120" s="1"/>
  <c r="CS120"/>
  <c r="CX120" s="1"/>
  <c r="CK120"/>
  <c r="CU120" s="1"/>
  <c r="CM120"/>
  <c r="CQ120"/>
  <c r="CL152"/>
  <c r="CW152" s="1"/>
  <c r="CP152"/>
  <c r="CK152"/>
  <c r="CU152" s="1"/>
  <c r="CQ152"/>
  <c r="CN152"/>
  <c r="CS152"/>
  <c r="CX152" s="1"/>
  <c r="CM152"/>
  <c r="CO152"/>
  <c r="CV152" s="1"/>
  <c r="CR152"/>
  <c r="CL184"/>
  <c r="CW184" s="1"/>
  <c r="CP184"/>
  <c r="CN184"/>
  <c r="CS184"/>
  <c r="CX184" s="1"/>
  <c r="CK184"/>
  <c r="CU184" s="1"/>
  <c r="CR184"/>
  <c r="CM184"/>
  <c r="CO184"/>
  <c r="CV184" s="1"/>
  <c r="CQ184"/>
  <c r="CL216"/>
  <c r="CW216" s="1"/>
  <c r="CP216"/>
  <c r="CN216"/>
  <c r="CS216"/>
  <c r="CX216" s="1"/>
  <c r="CO216"/>
  <c r="CV216" s="1"/>
  <c r="CQ216"/>
  <c r="CK216"/>
  <c r="CU216" s="1"/>
  <c r="CR216"/>
  <c r="CM216"/>
  <c r="CK248"/>
  <c r="CU248" s="1"/>
  <c r="CO248"/>
  <c r="CV248" s="1"/>
  <c r="CS248"/>
  <c r="CX248" s="1"/>
  <c r="CM248"/>
  <c r="CQ248"/>
  <c r="CN248"/>
  <c r="CR248"/>
  <c r="CP248"/>
  <c r="CL248"/>
  <c r="CW248" s="1"/>
  <c r="CM25"/>
  <c r="CQ25"/>
  <c r="CL25"/>
  <c r="CW25" s="1"/>
  <c r="CP25"/>
  <c r="CN25"/>
  <c r="CK25"/>
  <c r="CS25"/>
  <c r="CX25" s="1"/>
  <c r="CO25"/>
  <c r="CV25" s="1"/>
  <c r="CR25"/>
  <c r="CL57"/>
  <c r="CW57" s="1"/>
  <c r="CP57"/>
  <c r="CK57"/>
  <c r="CU57" s="1"/>
  <c r="CO57"/>
  <c r="CV57" s="1"/>
  <c r="CS57"/>
  <c r="CX57" s="1"/>
  <c r="CQ57"/>
  <c r="CM57"/>
  <c r="CR57"/>
  <c r="CN57"/>
  <c r="CM89"/>
  <c r="CQ89"/>
  <c r="CK89"/>
  <c r="CU89" s="1"/>
  <c r="CP89"/>
  <c r="CR89"/>
  <c r="CN89"/>
  <c r="CS89"/>
  <c r="CX89" s="1"/>
  <c r="CL89"/>
  <c r="CW89" s="1"/>
  <c r="CO89"/>
  <c r="CV89" s="1"/>
  <c r="CM121"/>
  <c r="CQ121"/>
  <c r="CK121"/>
  <c r="CU121" s="1"/>
  <c r="CP121"/>
  <c r="CN121"/>
  <c r="CR121"/>
  <c r="CO121"/>
  <c r="CV121" s="1"/>
  <c r="CS121"/>
  <c r="CX121" s="1"/>
  <c r="CL121"/>
  <c r="CW121" s="1"/>
  <c r="CK153"/>
  <c r="CU153" s="1"/>
  <c r="CO153"/>
  <c r="CV153" s="1"/>
  <c r="CS153"/>
  <c r="CX153" s="1"/>
  <c r="CM153"/>
  <c r="CR153"/>
  <c r="CP153"/>
  <c r="CN153"/>
  <c r="CQ153"/>
  <c r="CL153"/>
  <c r="CW153" s="1"/>
  <c r="CK185"/>
  <c r="CU185" s="1"/>
  <c r="CO185"/>
  <c r="CV185" s="1"/>
  <c r="CS185"/>
  <c r="CX185" s="1"/>
  <c r="CP185"/>
  <c r="CQ185"/>
  <c r="CL185"/>
  <c r="CW185" s="1"/>
  <c r="CR185"/>
  <c r="CM185"/>
  <c r="CN185"/>
  <c r="CK217"/>
  <c r="CU217" s="1"/>
  <c r="CO217"/>
  <c r="CV217" s="1"/>
  <c r="CS217"/>
  <c r="CX217" s="1"/>
  <c r="CP217"/>
  <c r="CM217"/>
  <c r="CN217"/>
  <c r="CQ217"/>
  <c r="CL217"/>
  <c r="CW217" s="1"/>
  <c r="CR217"/>
  <c r="CN249"/>
  <c r="CR249"/>
  <c r="CL249"/>
  <c r="CW249" s="1"/>
  <c r="CP249"/>
  <c r="CM249"/>
  <c r="CQ249"/>
  <c r="CK249"/>
  <c r="CU249" s="1"/>
  <c r="CO249"/>
  <c r="CV249" s="1"/>
  <c r="CS249"/>
  <c r="CX249" s="1"/>
  <c r="CN36"/>
  <c r="CR36"/>
  <c r="CM36"/>
  <c r="CQ36"/>
  <c r="CK36"/>
  <c r="CU36" s="1"/>
  <c r="CS36"/>
  <c r="CX36" s="1"/>
  <c r="CP36"/>
  <c r="CL36"/>
  <c r="CW36" s="1"/>
  <c r="CO36"/>
  <c r="CV36" s="1"/>
  <c r="CL68"/>
  <c r="CW68" s="1"/>
  <c r="CP68"/>
  <c r="CM68"/>
  <c r="CR68"/>
  <c r="CK68"/>
  <c r="CU68" s="1"/>
  <c r="CS68"/>
  <c r="CX68" s="1"/>
  <c r="CN68"/>
  <c r="CQ68"/>
  <c r="CO68"/>
  <c r="CV68" s="1"/>
  <c r="CN100"/>
  <c r="CR100"/>
  <c r="CM100"/>
  <c r="CS100"/>
  <c r="CX100" s="1"/>
  <c r="CK100"/>
  <c r="CU100" s="1"/>
  <c r="CQ100"/>
  <c r="CO100"/>
  <c r="CV100" s="1"/>
  <c r="CL100"/>
  <c r="CW100" s="1"/>
  <c r="CP100"/>
  <c r="CN132"/>
  <c r="CR132"/>
  <c r="CM132"/>
  <c r="CS132"/>
  <c r="CX132" s="1"/>
  <c r="CO132"/>
  <c r="CV132" s="1"/>
  <c r="CK132"/>
  <c r="CU132" s="1"/>
  <c r="CQ132"/>
  <c r="CP132"/>
  <c r="CL132"/>
  <c r="CW132" s="1"/>
  <c r="CL164"/>
  <c r="CW164" s="1"/>
  <c r="CP164"/>
  <c r="CO164"/>
  <c r="CV164" s="1"/>
  <c r="CM164"/>
  <c r="CR164"/>
  <c r="CK164"/>
  <c r="CU164" s="1"/>
  <c r="CN164"/>
  <c r="CQ164"/>
  <c r="CS164"/>
  <c r="CX164" s="1"/>
  <c r="CL196"/>
  <c r="CW196" s="1"/>
  <c r="CP196"/>
  <c r="CM196"/>
  <c r="CR196"/>
  <c r="CQ196"/>
  <c r="CK196"/>
  <c r="CU196" s="1"/>
  <c r="CS196"/>
  <c r="CX196" s="1"/>
  <c r="CN196"/>
  <c r="CO196"/>
  <c r="CV196" s="1"/>
  <c r="CL228"/>
  <c r="CW228" s="1"/>
  <c r="CP228"/>
  <c r="CO228"/>
  <c r="CV228" s="1"/>
  <c r="CM228"/>
  <c r="CR228"/>
  <c r="CN228"/>
  <c r="CS228"/>
  <c r="CX228" s="1"/>
  <c r="CQ228"/>
  <c r="CK228"/>
  <c r="CU228" s="1"/>
  <c r="CL14"/>
  <c r="CW14" s="1"/>
  <c r="CP14"/>
  <c r="CK14"/>
  <c r="CO14"/>
  <c r="CV14" s="1"/>
  <c r="CS14"/>
  <c r="CX14" s="1"/>
  <c r="CQ14"/>
  <c r="CN14"/>
  <c r="CR14"/>
  <c r="CM14"/>
  <c r="CL30"/>
  <c r="CW30" s="1"/>
  <c r="CP30"/>
  <c r="CK30"/>
  <c r="CU30" s="1"/>
  <c r="CO30"/>
  <c r="CV30" s="1"/>
  <c r="CS30"/>
  <c r="CX30" s="1"/>
  <c r="CQ30"/>
  <c r="CN30"/>
  <c r="CR30"/>
  <c r="CM30"/>
  <c r="CK46"/>
  <c r="CU46" s="1"/>
  <c r="CO46"/>
  <c r="CV46" s="1"/>
  <c r="CS46"/>
  <c r="CX46" s="1"/>
  <c r="CN46"/>
  <c r="CR46"/>
  <c r="CL46"/>
  <c r="CW46" s="1"/>
  <c r="CP46"/>
  <c r="CM46"/>
  <c r="CQ46"/>
  <c r="CN62"/>
  <c r="CR62"/>
  <c r="CM62"/>
  <c r="CS62"/>
  <c r="CX62" s="1"/>
  <c r="CP62"/>
  <c r="CK62"/>
  <c r="CU62" s="1"/>
  <c r="CO62"/>
  <c r="CV62" s="1"/>
  <c r="CL62"/>
  <c r="CW62" s="1"/>
  <c r="CQ62"/>
  <c r="CN78"/>
  <c r="CR78"/>
  <c r="CM78"/>
  <c r="CS78"/>
  <c r="CX78" s="1"/>
  <c r="CO78"/>
  <c r="CV78" s="1"/>
  <c r="CQ78"/>
  <c r="CP78"/>
  <c r="CK78"/>
  <c r="CU78" s="1"/>
  <c r="CL78"/>
  <c r="CW78" s="1"/>
  <c r="CL94"/>
  <c r="CW94" s="1"/>
  <c r="CP94"/>
  <c r="CN94"/>
  <c r="CS94"/>
  <c r="CX94" s="1"/>
  <c r="CO94"/>
  <c r="CV94" s="1"/>
  <c r="CK94"/>
  <c r="CU94" s="1"/>
  <c r="CR94"/>
  <c r="CQ94"/>
  <c r="CM94"/>
  <c r="CL110"/>
  <c r="CW110" s="1"/>
  <c r="CP110"/>
  <c r="CN110"/>
  <c r="CS110"/>
  <c r="CX110" s="1"/>
  <c r="CM110"/>
  <c r="CQ110"/>
  <c r="CO110"/>
  <c r="CV110" s="1"/>
  <c r="CR110"/>
  <c r="CK110"/>
  <c r="CU110" s="1"/>
  <c r="CL126"/>
  <c r="CW126" s="1"/>
  <c r="CP126"/>
  <c r="CN126"/>
  <c r="CS126"/>
  <c r="CX126" s="1"/>
  <c r="CK126"/>
  <c r="CU126" s="1"/>
  <c r="CR126"/>
  <c r="CO126"/>
  <c r="CV126" s="1"/>
  <c r="CM126"/>
  <c r="CQ126"/>
  <c r="CN142"/>
  <c r="CR142"/>
  <c r="CK142"/>
  <c r="CU142" s="1"/>
  <c r="CP142"/>
  <c r="CM142"/>
  <c r="CS142"/>
  <c r="CX142" s="1"/>
  <c r="CQ142"/>
  <c r="CL142"/>
  <c r="CW142" s="1"/>
  <c r="CO142"/>
  <c r="CV142" s="1"/>
  <c r="CN158"/>
  <c r="CR158"/>
  <c r="CK158"/>
  <c r="CU158" s="1"/>
  <c r="CP158"/>
  <c r="CM158"/>
  <c r="CS158"/>
  <c r="CX158" s="1"/>
  <c r="CL158"/>
  <c r="CW158" s="1"/>
  <c r="CO158"/>
  <c r="CV158" s="1"/>
  <c r="CQ158"/>
  <c r="CN174"/>
  <c r="CR174"/>
  <c r="CK174"/>
  <c r="CU174" s="1"/>
  <c r="CP174"/>
  <c r="CM174"/>
  <c r="CS174"/>
  <c r="CX174" s="1"/>
  <c r="CQ174"/>
  <c r="CL174"/>
  <c r="CW174" s="1"/>
  <c r="CO174"/>
  <c r="CV174" s="1"/>
  <c r="CN190"/>
  <c r="CR190"/>
  <c r="CM190"/>
  <c r="CS190"/>
  <c r="CX190" s="1"/>
  <c r="CO190"/>
  <c r="CV190" s="1"/>
  <c r="CP190"/>
  <c r="CK190"/>
  <c r="CU190" s="1"/>
  <c r="CQ190"/>
  <c r="CL190"/>
  <c r="CW190" s="1"/>
  <c r="CN206"/>
  <c r="CR206"/>
  <c r="CM206"/>
  <c r="CS206"/>
  <c r="CX206" s="1"/>
  <c r="CL206"/>
  <c r="CW206" s="1"/>
  <c r="CO206"/>
  <c r="CV206" s="1"/>
  <c r="CP206"/>
  <c r="CK206"/>
  <c r="CU206" s="1"/>
  <c r="CQ206"/>
  <c r="CN222"/>
  <c r="CR222"/>
  <c r="CK222"/>
  <c r="CU222" s="1"/>
  <c r="CP222"/>
  <c r="CM222"/>
  <c r="CS222"/>
  <c r="CX222" s="1"/>
  <c r="CO222"/>
  <c r="CV222" s="1"/>
  <c r="CL222"/>
  <c r="CW222" s="1"/>
  <c r="CQ222"/>
  <c r="CM238"/>
  <c r="CQ238"/>
  <c r="CK238"/>
  <c r="CU238" s="1"/>
  <c r="CO238"/>
  <c r="CV238" s="1"/>
  <c r="CS238"/>
  <c r="CX238" s="1"/>
  <c r="CL238"/>
  <c r="CW238" s="1"/>
  <c r="CP238"/>
  <c r="CN238"/>
  <c r="CR238"/>
  <c r="CK3"/>
  <c r="CO3"/>
  <c r="CV3" s="1"/>
  <c r="CS3"/>
  <c r="CX3" s="1"/>
  <c r="CN3"/>
  <c r="CR3"/>
  <c r="CL3"/>
  <c r="CW3" s="1"/>
  <c r="CQ3"/>
  <c r="CM3"/>
  <c r="CP3"/>
  <c r="CK19"/>
  <c r="CO19"/>
  <c r="CV19" s="1"/>
  <c r="CS19"/>
  <c r="CX19" s="1"/>
  <c r="CN19"/>
  <c r="CR19"/>
  <c r="CL19"/>
  <c r="CW19" s="1"/>
  <c r="CQ19"/>
  <c r="CM19"/>
  <c r="CP19"/>
  <c r="CK35"/>
  <c r="CU35" s="1"/>
  <c r="CO35"/>
  <c r="CV35" s="1"/>
  <c r="CS35"/>
  <c r="CX35" s="1"/>
  <c r="CN35"/>
  <c r="CR35"/>
  <c r="CL35"/>
  <c r="CW35" s="1"/>
  <c r="CQ35"/>
  <c r="CM35"/>
  <c r="CP35"/>
  <c r="CN51"/>
  <c r="CR51"/>
  <c r="CM51"/>
  <c r="CQ51"/>
  <c r="CO51"/>
  <c r="CV51" s="1"/>
  <c r="CL51"/>
  <c r="CW51" s="1"/>
  <c r="CP51"/>
  <c r="CK51"/>
  <c r="CU51" s="1"/>
  <c r="CS51"/>
  <c r="CX51" s="1"/>
  <c r="CM67"/>
  <c r="CQ67"/>
  <c r="CK67"/>
  <c r="CU67" s="1"/>
  <c r="CP67"/>
  <c r="CN67"/>
  <c r="CL67"/>
  <c r="CW67" s="1"/>
  <c r="CO67"/>
  <c r="CV67" s="1"/>
  <c r="CS67"/>
  <c r="CX67" s="1"/>
  <c r="CR67"/>
  <c r="CM83"/>
  <c r="CQ83"/>
  <c r="CK83"/>
  <c r="CU83" s="1"/>
  <c r="CP83"/>
  <c r="CL83"/>
  <c r="CW83" s="1"/>
  <c r="CS83"/>
  <c r="CX83" s="1"/>
  <c r="CO83"/>
  <c r="CV83" s="1"/>
  <c r="CN83"/>
  <c r="CR83"/>
  <c r="CK99"/>
  <c r="CU99" s="1"/>
  <c r="CO99"/>
  <c r="CV99" s="1"/>
  <c r="CS99"/>
  <c r="CX99" s="1"/>
  <c r="CL99"/>
  <c r="CW99" s="1"/>
  <c r="CQ99"/>
  <c r="CM99"/>
  <c r="CP99"/>
  <c r="CN99"/>
  <c r="CR99"/>
  <c r="CK115"/>
  <c r="CU115" s="1"/>
  <c r="CO115"/>
  <c r="CV115" s="1"/>
  <c r="CS115"/>
  <c r="CX115" s="1"/>
  <c r="CL115"/>
  <c r="CW115" s="1"/>
  <c r="CQ115"/>
  <c r="CR115"/>
  <c r="CN115"/>
  <c r="CM115"/>
  <c r="CP115"/>
  <c r="CK131"/>
  <c r="CU131" s="1"/>
  <c r="CO131"/>
  <c r="CV131" s="1"/>
  <c r="CS131"/>
  <c r="CX131" s="1"/>
  <c r="CL131"/>
  <c r="CW131" s="1"/>
  <c r="CQ131"/>
  <c r="CP131"/>
  <c r="CM131"/>
  <c r="CN131"/>
  <c r="CR131"/>
  <c r="CM147"/>
  <c r="CQ147"/>
  <c r="CN147"/>
  <c r="CS147"/>
  <c r="CX147" s="1"/>
  <c r="CK147"/>
  <c r="CU147" s="1"/>
  <c r="CP147"/>
  <c r="CO147"/>
  <c r="CV147" s="1"/>
  <c r="CR147"/>
  <c r="CL147"/>
  <c r="CW147" s="1"/>
  <c r="CM163"/>
  <c r="CQ163"/>
  <c r="CN163"/>
  <c r="CS163"/>
  <c r="CX163" s="1"/>
  <c r="CK163"/>
  <c r="CU163" s="1"/>
  <c r="CP163"/>
  <c r="CL163"/>
  <c r="CW163" s="1"/>
  <c r="CO163"/>
  <c r="CV163" s="1"/>
  <c r="CR163"/>
  <c r="CM179"/>
  <c r="CQ179"/>
  <c r="CK179"/>
  <c r="CU179" s="1"/>
  <c r="CP179"/>
  <c r="CN179"/>
  <c r="CO179"/>
  <c r="CV179" s="1"/>
  <c r="CR179"/>
  <c r="CL179"/>
  <c r="CW179" s="1"/>
  <c r="CS179"/>
  <c r="CX179" s="1"/>
  <c r="CM195"/>
  <c r="CQ195"/>
  <c r="CK195"/>
  <c r="CU195" s="1"/>
  <c r="CP195"/>
  <c r="CL195"/>
  <c r="CW195" s="1"/>
  <c r="CS195"/>
  <c r="CX195" s="1"/>
  <c r="CN195"/>
  <c r="CO195"/>
  <c r="CV195" s="1"/>
  <c r="CR195"/>
  <c r="CM211"/>
  <c r="CQ211"/>
  <c r="CK211"/>
  <c r="CU211" s="1"/>
  <c r="CP211"/>
  <c r="CR211"/>
  <c r="CL211"/>
  <c r="CW211" s="1"/>
  <c r="CS211"/>
  <c r="CX211" s="1"/>
  <c r="CN211"/>
  <c r="CO211"/>
  <c r="CV211" s="1"/>
  <c r="CM227"/>
  <c r="CQ227"/>
  <c r="CN227"/>
  <c r="CS227"/>
  <c r="CX227" s="1"/>
  <c r="CK227"/>
  <c r="CU227" s="1"/>
  <c r="CP227"/>
  <c r="CL227"/>
  <c r="CW227" s="1"/>
  <c r="CR227"/>
  <c r="CO227"/>
  <c r="CV227" s="1"/>
  <c r="CL243"/>
  <c r="CW243" s="1"/>
  <c r="CP243"/>
  <c r="CN243"/>
  <c r="CR243"/>
  <c r="CK243"/>
  <c r="CU243" s="1"/>
  <c r="CO243"/>
  <c r="CV243" s="1"/>
  <c r="CS243"/>
  <c r="CX243" s="1"/>
  <c r="CM243"/>
  <c r="CQ243"/>
  <c r="CM21"/>
  <c r="CQ21"/>
  <c r="CL21"/>
  <c r="CW21" s="1"/>
  <c r="CP21"/>
  <c r="CR21"/>
  <c r="CO21"/>
  <c r="CV21" s="1"/>
  <c r="CK21"/>
  <c r="CS21"/>
  <c r="CX21" s="1"/>
  <c r="CN21"/>
  <c r="CL53"/>
  <c r="CW53" s="1"/>
  <c r="CP53"/>
  <c r="CK53"/>
  <c r="CU53" s="1"/>
  <c r="CO53"/>
  <c r="CV53" s="1"/>
  <c r="CS53"/>
  <c r="CX53" s="1"/>
  <c r="CM53"/>
  <c r="CQ53"/>
  <c r="CR53"/>
  <c r="CN53"/>
  <c r="CK85"/>
  <c r="CU85" s="1"/>
  <c r="CO85"/>
  <c r="CV85" s="1"/>
  <c r="CS85"/>
  <c r="CX85" s="1"/>
  <c r="CM85"/>
  <c r="CR85"/>
  <c r="CQ85"/>
  <c r="CN85"/>
  <c r="CL85"/>
  <c r="CW85" s="1"/>
  <c r="CP85"/>
  <c r="CM117"/>
  <c r="CQ117"/>
  <c r="CO117"/>
  <c r="CV117" s="1"/>
  <c r="CN117"/>
  <c r="CK117"/>
  <c r="CU117" s="1"/>
  <c r="CR117"/>
  <c r="CL117"/>
  <c r="CW117" s="1"/>
  <c r="CP117"/>
  <c r="CS117"/>
  <c r="CX117" s="1"/>
  <c r="CK149"/>
  <c r="CU149" s="1"/>
  <c r="CO149"/>
  <c r="CV149" s="1"/>
  <c r="CS149"/>
  <c r="CX149" s="1"/>
  <c r="CL149"/>
  <c r="CW149" s="1"/>
  <c r="CQ149"/>
  <c r="CN149"/>
  <c r="CR149"/>
  <c r="CM149"/>
  <c r="CP149"/>
  <c r="CK181"/>
  <c r="CU181" s="1"/>
  <c r="CO181"/>
  <c r="CV181" s="1"/>
  <c r="CS181"/>
  <c r="CX181" s="1"/>
  <c r="CN181"/>
  <c r="CQ181"/>
  <c r="CL181"/>
  <c r="CW181" s="1"/>
  <c r="CR181"/>
  <c r="CM181"/>
  <c r="CP181"/>
  <c r="CK213"/>
  <c r="CU213" s="1"/>
  <c r="CO213"/>
  <c r="CV213" s="1"/>
  <c r="CS213"/>
  <c r="CX213" s="1"/>
  <c r="CN213"/>
  <c r="CM213"/>
  <c r="CP213"/>
  <c r="CQ213"/>
  <c r="CL213"/>
  <c r="CW213" s="1"/>
  <c r="CR213"/>
  <c r="CN245"/>
  <c r="CR245"/>
  <c r="CL245"/>
  <c r="CW245" s="1"/>
  <c r="CP245"/>
  <c r="CM245"/>
  <c r="CQ245"/>
  <c r="CK245"/>
  <c r="CU245" s="1"/>
  <c r="CO245"/>
  <c r="CV245" s="1"/>
  <c r="CS245"/>
  <c r="CX245" s="1"/>
  <c r="CN32"/>
  <c r="CR32"/>
  <c r="CM32"/>
  <c r="CQ32"/>
  <c r="CO32"/>
  <c r="CV32" s="1"/>
  <c r="CL32"/>
  <c r="CW32" s="1"/>
  <c r="CP32"/>
  <c r="CK32"/>
  <c r="CU32" s="1"/>
  <c r="CS32"/>
  <c r="CX32" s="1"/>
  <c r="CL64"/>
  <c r="CW64" s="1"/>
  <c r="CP64"/>
  <c r="CK64"/>
  <c r="CU64" s="1"/>
  <c r="CQ64"/>
  <c r="CM64"/>
  <c r="CS64"/>
  <c r="CX64" s="1"/>
  <c r="CO64"/>
  <c r="CV64" s="1"/>
  <c r="CR64"/>
  <c r="CN64"/>
  <c r="CN96"/>
  <c r="CR96"/>
  <c r="CL96"/>
  <c r="CW96" s="1"/>
  <c r="CQ96"/>
  <c r="CK96"/>
  <c r="CU96" s="1"/>
  <c r="CS96"/>
  <c r="CX96" s="1"/>
  <c r="CO96"/>
  <c r="CV96" s="1"/>
  <c r="CM96"/>
  <c r="CP96"/>
  <c r="CN128"/>
  <c r="CR128"/>
  <c r="CL128"/>
  <c r="CW128" s="1"/>
  <c r="CQ128"/>
  <c r="CO128"/>
  <c r="CV128" s="1"/>
  <c r="CK128"/>
  <c r="CU128" s="1"/>
  <c r="CS128"/>
  <c r="CX128" s="1"/>
  <c r="CM128"/>
  <c r="CP128"/>
  <c r="CL160"/>
  <c r="CW160" s="1"/>
  <c r="CP160"/>
  <c r="CN160"/>
  <c r="CS160"/>
  <c r="CX160" s="1"/>
  <c r="CK160"/>
  <c r="CU160" s="1"/>
  <c r="CQ160"/>
  <c r="CO160"/>
  <c r="CV160" s="1"/>
  <c r="CR160"/>
  <c r="CM160"/>
  <c r="CL192"/>
  <c r="CW192" s="1"/>
  <c r="CP192"/>
  <c r="CK192"/>
  <c r="CU192" s="1"/>
  <c r="CQ192"/>
  <c r="CR192"/>
  <c r="CM192"/>
  <c r="CS192"/>
  <c r="CX192" s="1"/>
  <c r="CN192"/>
  <c r="CO192"/>
  <c r="CV192" s="1"/>
  <c r="CL224"/>
  <c r="CW224" s="1"/>
  <c r="CP224"/>
  <c r="CN224"/>
  <c r="CS224"/>
  <c r="CX224" s="1"/>
  <c r="CK224"/>
  <c r="CU224" s="1"/>
  <c r="CQ224"/>
  <c r="CM224"/>
  <c r="CR224"/>
  <c r="CO224"/>
  <c r="CV224" s="1"/>
  <c r="CL6"/>
  <c r="CW6" s="1"/>
  <c r="CP6"/>
  <c r="CK6"/>
  <c r="CO6"/>
  <c r="CV6" s="1"/>
  <c r="CS6"/>
  <c r="CX6" s="1"/>
  <c r="CQ6"/>
  <c r="CN6"/>
  <c r="CR6"/>
  <c r="CM6"/>
  <c r="CM33"/>
  <c r="CQ33"/>
  <c r="CL33"/>
  <c r="CW33" s="1"/>
  <c r="CP33"/>
  <c r="CN33"/>
  <c r="CK33"/>
  <c r="CU33" s="1"/>
  <c r="CS33"/>
  <c r="CX33" s="1"/>
  <c r="CO33"/>
  <c r="CV33" s="1"/>
  <c r="CR33"/>
  <c r="CK65"/>
  <c r="CU65" s="1"/>
  <c r="CO65"/>
  <c r="CV65" s="1"/>
  <c r="CS65"/>
  <c r="CX65" s="1"/>
  <c r="CM65"/>
  <c r="CR65"/>
  <c r="CQ65"/>
  <c r="CL65"/>
  <c r="CW65" s="1"/>
  <c r="CN65"/>
  <c r="CP65"/>
  <c r="CM97"/>
  <c r="CQ97"/>
  <c r="CN97"/>
  <c r="CS97"/>
  <c r="CX97" s="1"/>
  <c r="CP97"/>
  <c r="CL97"/>
  <c r="CW97" s="1"/>
  <c r="CR97"/>
  <c r="CK97"/>
  <c r="CU97" s="1"/>
  <c r="CO97"/>
  <c r="CV97" s="1"/>
  <c r="CM129"/>
  <c r="CQ129"/>
  <c r="CN129"/>
  <c r="CS129"/>
  <c r="CX129" s="1"/>
  <c r="CL129"/>
  <c r="CW129" s="1"/>
  <c r="CP129"/>
  <c r="CO129"/>
  <c r="CV129" s="1"/>
  <c r="CR129"/>
  <c r="CK129"/>
  <c r="CU129" s="1"/>
  <c r="CK161"/>
  <c r="CU161" s="1"/>
  <c r="CO161"/>
  <c r="CV161" s="1"/>
  <c r="CS161"/>
  <c r="CX161" s="1"/>
  <c r="CP161"/>
  <c r="CM161"/>
  <c r="CR161"/>
  <c r="CQ161"/>
  <c r="CL161"/>
  <c r="CW161" s="1"/>
  <c r="CN161"/>
  <c r="CK193"/>
  <c r="CU193" s="1"/>
  <c r="CO193"/>
  <c r="CV193" s="1"/>
  <c r="CS193"/>
  <c r="CX193" s="1"/>
  <c r="CM193"/>
  <c r="CR193"/>
  <c r="CP193"/>
  <c r="CQ193"/>
  <c r="CL193"/>
  <c r="CW193" s="1"/>
  <c r="CN193"/>
  <c r="CK225"/>
  <c r="CU225" s="1"/>
  <c r="CO225"/>
  <c r="CV225" s="1"/>
  <c r="CS225"/>
  <c r="CX225" s="1"/>
  <c r="CP225"/>
  <c r="CM225"/>
  <c r="CR225"/>
  <c r="CN225"/>
  <c r="CL225"/>
  <c r="CW225" s="1"/>
  <c r="CQ225"/>
  <c r="CN12"/>
  <c r="CR12"/>
  <c r="CM12"/>
  <c r="CQ12"/>
  <c r="CK12"/>
  <c r="CS12"/>
  <c r="CX12" s="1"/>
  <c r="CP12"/>
  <c r="CL12"/>
  <c r="CW12" s="1"/>
  <c r="CO12"/>
  <c r="CV12" s="1"/>
  <c r="CM44"/>
  <c r="CQ44"/>
  <c r="CL44"/>
  <c r="CW44" s="1"/>
  <c r="CP44"/>
  <c r="CN44"/>
  <c r="CK44"/>
  <c r="CU44" s="1"/>
  <c r="CO44"/>
  <c r="CV44" s="1"/>
  <c r="CS44"/>
  <c r="CX44" s="1"/>
  <c r="CR44"/>
  <c r="CL76"/>
  <c r="CW76" s="1"/>
  <c r="CP76"/>
  <c r="CO76"/>
  <c r="CV76" s="1"/>
  <c r="CK76"/>
  <c r="CU76" s="1"/>
  <c r="CR76"/>
  <c r="CQ76"/>
  <c r="CN76"/>
  <c r="CM76"/>
  <c r="CS76"/>
  <c r="CX76" s="1"/>
  <c r="CN108"/>
  <c r="CR108"/>
  <c r="CK108"/>
  <c r="CU108" s="1"/>
  <c r="CP108"/>
  <c r="CQ108"/>
  <c r="CM108"/>
  <c r="CS108"/>
  <c r="CX108" s="1"/>
  <c r="CL108"/>
  <c r="CW108" s="1"/>
  <c r="CO108"/>
  <c r="CV108" s="1"/>
  <c r="CL140"/>
  <c r="CW140" s="1"/>
  <c r="CP140"/>
  <c r="CM140"/>
  <c r="CR140"/>
  <c r="CO140"/>
  <c r="CV140" s="1"/>
  <c r="CN140"/>
  <c r="CQ140"/>
  <c r="CS140"/>
  <c r="CX140" s="1"/>
  <c r="CK140"/>
  <c r="CU140" s="1"/>
  <c r="CL172"/>
  <c r="CW172" s="1"/>
  <c r="CP172"/>
  <c r="CM172"/>
  <c r="CR172"/>
  <c r="CO172"/>
  <c r="CV172" s="1"/>
  <c r="CN172"/>
  <c r="CQ172"/>
  <c r="CS172"/>
  <c r="CX172" s="1"/>
  <c r="CK172"/>
  <c r="CU172" s="1"/>
  <c r="CL204"/>
  <c r="CW204" s="1"/>
  <c r="CP204"/>
  <c r="CO204"/>
  <c r="CV204" s="1"/>
  <c r="CQ204"/>
  <c r="CK204"/>
  <c r="CU204" s="1"/>
  <c r="CR204"/>
  <c r="CM204"/>
  <c r="CS204"/>
  <c r="CX204" s="1"/>
  <c r="CN204"/>
  <c r="CK236"/>
  <c r="CU236" s="1"/>
  <c r="CO236"/>
  <c r="CV236" s="1"/>
  <c r="CS236"/>
  <c r="CX236" s="1"/>
  <c r="CM236"/>
  <c r="CQ236"/>
  <c r="CN236"/>
  <c r="CR236"/>
  <c r="CL236"/>
  <c r="CW236" s="1"/>
  <c r="CP236"/>
  <c r="CL18"/>
  <c r="CW18" s="1"/>
  <c r="CP18"/>
  <c r="CK18"/>
  <c r="CO18"/>
  <c r="CV18" s="1"/>
  <c r="CS18"/>
  <c r="CX18" s="1"/>
  <c r="CM18"/>
  <c r="CR18"/>
  <c r="CN18"/>
  <c r="CQ18"/>
  <c r="CK50"/>
  <c r="CU50" s="1"/>
  <c r="CO50"/>
  <c r="CV50" s="1"/>
  <c r="CS50"/>
  <c r="CX50" s="1"/>
  <c r="CN50"/>
  <c r="CR50"/>
  <c r="CP50"/>
  <c r="CL50"/>
  <c r="CW50" s="1"/>
  <c r="CQ50"/>
  <c r="CM50"/>
  <c r="CN82"/>
  <c r="CR82"/>
  <c r="CO82"/>
  <c r="CV82" s="1"/>
  <c r="CM82"/>
  <c r="CK82"/>
  <c r="CU82" s="1"/>
  <c r="CS82"/>
  <c r="CX82" s="1"/>
  <c r="CQ82"/>
  <c r="CL82"/>
  <c r="CW82" s="1"/>
  <c r="CP82"/>
  <c r="CL114"/>
  <c r="CW114" s="1"/>
  <c r="CP114"/>
  <c r="CO114"/>
  <c r="CV114" s="1"/>
  <c r="CM114"/>
  <c r="CS114"/>
  <c r="CX114" s="1"/>
  <c r="CQ114"/>
  <c r="CK114"/>
  <c r="CU114" s="1"/>
  <c r="CN114"/>
  <c r="CR114"/>
  <c r="CN146"/>
  <c r="CR146"/>
  <c r="CL146"/>
  <c r="CW146" s="1"/>
  <c r="CQ146"/>
  <c r="CO146"/>
  <c r="CV146" s="1"/>
  <c r="CM146"/>
  <c r="CP146"/>
  <c r="CS146"/>
  <c r="CX146" s="1"/>
  <c r="CK146"/>
  <c r="CU146" s="1"/>
  <c r="CN178"/>
  <c r="CR178"/>
  <c r="CL178"/>
  <c r="CW178" s="1"/>
  <c r="CQ178"/>
  <c r="CO178"/>
  <c r="CV178" s="1"/>
  <c r="CM178"/>
  <c r="CP178"/>
  <c r="CS178"/>
  <c r="CX178" s="1"/>
  <c r="CK178"/>
  <c r="CU178" s="1"/>
  <c r="CN210"/>
  <c r="CR210"/>
  <c r="CO210"/>
  <c r="CV210" s="1"/>
  <c r="CL210"/>
  <c r="CW210" s="1"/>
  <c r="CS210"/>
  <c r="CX210" s="1"/>
  <c r="CM210"/>
  <c r="CP210"/>
  <c r="CK210"/>
  <c r="CU210" s="1"/>
  <c r="CQ210"/>
  <c r="CN226"/>
  <c r="CR226"/>
  <c r="CL226"/>
  <c r="CW226" s="1"/>
  <c r="CQ226"/>
  <c r="CO226"/>
  <c r="CV226" s="1"/>
  <c r="CK226"/>
  <c r="CU226" s="1"/>
  <c r="CP226"/>
  <c r="CM226"/>
  <c r="CS226"/>
  <c r="CX226" s="1"/>
  <c r="CM242"/>
  <c r="CQ242"/>
  <c r="CK242"/>
  <c r="CU242" s="1"/>
  <c r="CO242"/>
  <c r="CV242" s="1"/>
  <c r="CS242"/>
  <c r="CX242" s="1"/>
  <c r="CL242"/>
  <c r="CW242" s="1"/>
  <c r="CP242"/>
  <c r="CN242"/>
  <c r="CR242"/>
  <c r="CK7"/>
  <c r="CO7"/>
  <c r="CV7" s="1"/>
  <c r="CS7"/>
  <c r="CX7" s="1"/>
  <c r="CN7"/>
  <c r="CR7"/>
  <c r="CP7"/>
  <c r="CM7"/>
  <c r="CQ7"/>
  <c r="CL7"/>
  <c r="CW7" s="1"/>
  <c r="CK23"/>
  <c r="CO23"/>
  <c r="CV23" s="1"/>
  <c r="CS23"/>
  <c r="CX23" s="1"/>
  <c r="CN23"/>
  <c r="CR23"/>
  <c r="CP23"/>
  <c r="CM23"/>
  <c r="CQ23"/>
  <c r="CL23"/>
  <c r="CW23" s="1"/>
  <c r="CK39"/>
  <c r="CU39" s="1"/>
  <c r="CN39"/>
  <c r="CR39"/>
  <c r="CO39"/>
  <c r="CV39" s="1"/>
  <c r="CM39"/>
  <c r="CS39"/>
  <c r="CX39" s="1"/>
  <c r="CP39"/>
  <c r="CL39"/>
  <c r="CW39" s="1"/>
  <c r="CQ39"/>
  <c r="CN55"/>
  <c r="CR55"/>
  <c r="CM55"/>
  <c r="CQ55"/>
  <c r="CK55"/>
  <c r="CU55" s="1"/>
  <c r="CS55"/>
  <c r="CX55" s="1"/>
  <c r="CO55"/>
  <c r="CV55" s="1"/>
  <c r="CP55"/>
  <c r="CL55"/>
  <c r="CW55" s="1"/>
  <c r="CM71"/>
  <c r="CQ71"/>
  <c r="CL71"/>
  <c r="CW71" s="1"/>
  <c r="CR71"/>
  <c r="CN71"/>
  <c r="CO71"/>
  <c r="CV71" s="1"/>
  <c r="CP71"/>
  <c r="CK71"/>
  <c r="CU71" s="1"/>
  <c r="CS71"/>
  <c r="CX71" s="1"/>
  <c r="CK87"/>
  <c r="CU87" s="1"/>
  <c r="CO87"/>
  <c r="CV87" s="1"/>
  <c r="CS87"/>
  <c r="CX87" s="1"/>
  <c r="CM87"/>
  <c r="CR87"/>
  <c r="CN87"/>
  <c r="CQ87"/>
  <c r="CL87"/>
  <c r="CW87" s="1"/>
  <c r="CP87"/>
  <c r="CK103"/>
  <c r="CU103" s="1"/>
  <c r="CO103"/>
  <c r="CV103" s="1"/>
  <c r="CS103"/>
  <c r="CX103" s="1"/>
  <c r="CM103"/>
  <c r="CR103"/>
  <c r="CL103"/>
  <c r="CW103" s="1"/>
  <c r="CP103"/>
  <c r="CN103"/>
  <c r="CQ103"/>
  <c r="CK119"/>
  <c r="CU119" s="1"/>
  <c r="CO119"/>
  <c r="CV119" s="1"/>
  <c r="CS119"/>
  <c r="CX119" s="1"/>
  <c r="CM119"/>
  <c r="CR119"/>
  <c r="CQ119"/>
  <c r="CN119"/>
  <c r="CL119"/>
  <c r="CW119" s="1"/>
  <c r="CP119"/>
  <c r="CK135"/>
  <c r="CU135" s="1"/>
  <c r="CM135"/>
  <c r="CQ135"/>
  <c r="CO135"/>
  <c r="CV135" s="1"/>
  <c r="CL135"/>
  <c r="CW135" s="1"/>
  <c r="CR135"/>
  <c r="CP135"/>
  <c r="CS135"/>
  <c r="CX135" s="1"/>
  <c r="CN135"/>
  <c r="CM151"/>
  <c r="CQ151"/>
  <c r="CO151"/>
  <c r="CV151" s="1"/>
  <c r="CL151"/>
  <c r="CW151" s="1"/>
  <c r="CR151"/>
  <c r="CK151"/>
  <c r="CU151" s="1"/>
  <c r="CN151"/>
  <c r="CP151"/>
  <c r="CS151"/>
  <c r="CX151" s="1"/>
  <c r="CM167"/>
  <c r="CQ167"/>
  <c r="CO167"/>
  <c r="CV167" s="1"/>
  <c r="CL167"/>
  <c r="CW167" s="1"/>
  <c r="CR167"/>
  <c r="CP167"/>
  <c r="CS167"/>
  <c r="CX167" s="1"/>
  <c r="CK167"/>
  <c r="CU167" s="1"/>
  <c r="CN167"/>
  <c r="CM183"/>
  <c r="CQ183"/>
  <c r="CL183"/>
  <c r="CW183" s="1"/>
  <c r="CR183"/>
  <c r="CN183"/>
  <c r="CO183"/>
  <c r="CV183" s="1"/>
  <c r="CP183"/>
  <c r="CK183"/>
  <c r="CU183" s="1"/>
  <c r="CS183"/>
  <c r="CX183" s="1"/>
  <c r="CM199"/>
  <c r="CQ199"/>
  <c r="CL199"/>
  <c r="CW199" s="1"/>
  <c r="CR199"/>
  <c r="CK199"/>
  <c r="CU199" s="1"/>
  <c r="CS199"/>
  <c r="CX199" s="1"/>
  <c r="CN199"/>
  <c r="CO199"/>
  <c r="CV199" s="1"/>
  <c r="CP199"/>
  <c r="CM215"/>
  <c r="CQ215"/>
  <c r="CL215"/>
  <c r="CW215" s="1"/>
  <c r="CR215"/>
  <c r="CP215"/>
  <c r="CK215"/>
  <c r="CU215" s="1"/>
  <c r="CS215"/>
  <c r="CX215" s="1"/>
  <c r="CN215"/>
  <c r="CO215"/>
  <c r="CV215" s="1"/>
  <c r="CL231"/>
  <c r="CW231" s="1"/>
  <c r="CP231"/>
  <c r="CN231"/>
  <c r="CR231"/>
  <c r="CK231"/>
  <c r="CU231" s="1"/>
  <c r="CO231"/>
  <c r="CV231" s="1"/>
  <c r="CS231"/>
  <c r="CX231" s="1"/>
  <c r="CQ231"/>
  <c r="CM231"/>
  <c r="CL247"/>
  <c r="CW247" s="1"/>
  <c r="CP247"/>
  <c r="CN247"/>
  <c r="CR247"/>
  <c r="CK247"/>
  <c r="CU247" s="1"/>
  <c r="CO247"/>
  <c r="CV247" s="1"/>
  <c r="CS247"/>
  <c r="CX247" s="1"/>
  <c r="CQ247"/>
  <c r="CM247"/>
  <c r="CM29"/>
  <c r="CQ29"/>
  <c r="CL29"/>
  <c r="CW29" s="1"/>
  <c r="CP29"/>
  <c r="CR29"/>
  <c r="CO29"/>
  <c r="CV29" s="1"/>
  <c r="CS29"/>
  <c r="CX29" s="1"/>
  <c r="CK29"/>
  <c r="CU29" s="1"/>
  <c r="CN29"/>
  <c r="CK61"/>
  <c r="CU61" s="1"/>
  <c r="CO61"/>
  <c r="CV61" s="1"/>
  <c r="CS61"/>
  <c r="CX61" s="1"/>
  <c r="CL61"/>
  <c r="CW61" s="1"/>
  <c r="CQ61"/>
  <c r="CR61"/>
  <c r="CP61"/>
  <c r="CM61"/>
  <c r="CN61"/>
  <c r="CM93"/>
  <c r="CQ93"/>
  <c r="CL93"/>
  <c r="CW93" s="1"/>
  <c r="CR93"/>
  <c r="CP93"/>
  <c r="CN93"/>
  <c r="CK93"/>
  <c r="CU93" s="1"/>
  <c r="CO93"/>
  <c r="CV93" s="1"/>
  <c r="CS93"/>
  <c r="CX93" s="1"/>
  <c r="CM125"/>
  <c r="CQ125"/>
  <c r="CL125"/>
  <c r="CW125" s="1"/>
  <c r="CR125"/>
  <c r="CN125"/>
  <c r="CP125"/>
  <c r="CK125"/>
  <c r="CU125" s="1"/>
  <c r="CO125"/>
  <c r="CV125" s="1"/>
  <c r="CS125"/>
  <c r="CX125" s="1"/>
  <c r="CK157"/>
  <c r="CU157" s="1"/>
  <c r="CO157"/>
  <c r="CV157" s="1"/>
  <c r="CS157"/>
  <c r="CX157" s="1"/>
  <c r="CN157"/>
  <c r="CL157"/>
  <c r="CW157" s="1"/>
  <c r="CQ157"/>
  <c r="CM157"/>
  <c r="CP157"/>
  <c r="CR157"/>
  <c r="CK189"/>
  <c r="CU189" s="1"/>
  <c r="CO189"/>
  <c r="CV189" s="1"/>
  <c r="CS189"/>
  <c r="CX189" s="1"/>
  <c r="CL189"/>
  <c r="CW189" s="1"/>
  <c r="CQ189"/>
  <c r="CP189"/>
  <c r="CR189"/>
  <c r="CM189"/>
  <c r="CN189"/>
  <c r="CK221"/>
  <c r="CU221" s="1"/>
  <c r="CO221"/>
  <c r="CV221" s="1"/>
  <c r="CS221"/>
  <c r="CX221" s="1"/>
  <c r="CN221"/>
  <c r="CL221"/>
  <c r="CW221" s="1"/>
  <c r="CQ221"/>
  <c r="CM221"/>
  <c r="CR221"/>
  <c r="CP221"/>
  <c r="CN8"/>
  <c r="CR8"/>
  <c r="CM8"/>
  <c r="CQ8"/>
  <c r="CO8"/>
  <c r="CV8" s="1"/>
  <c r="CL8"/>
  <c r="CW8" s="1"/>
  <c r="CP8"/>
  <c r="CS8"/>
  <c r="CX8" s="1"/>
  <c r="CK8"/>
  <c r="CM40"/>
  <c r="CQ40"/>
  <c r="CK40"/>
  <c r="CU40" s="1"/>
  <c r="CP40"/>
  <c r="CO40"/>
  <c r="CV40" s="1"/>
  <c r="CL40"/>
  <c r="CW40" s="1"/>
  <c r="CR40"/>
  <c r="CN40"/>
  <c r="CS40"/>
  <c r="CX40" s="1"/>
  <c r="CL72"/>
  <c r="CW72" s="1"/>
  <c r="CP72"/>
  <c r="CN72"/>
  <c r="CS72"/>
  <c r="CX72" s="1"/>
  <c r="CK72"/>
  <c r="CU72" s="1"/>
  <c r="CR72"/>
  <c r="CO72"/>
  <c r="CV72" s="1"/>
  <c r="CM72"/>
  <c r="CQ72"/>
  <c r="CN104"/>
  <c r="CR104"/>
  <c r="CO104"/>
  <c r="CV104" s="1"/>
  <c r="CK104"/>
  <c r="CU104" s="1"/>
  <c r="CQ104"/>
  <c r="CM104"/>
  <c r="CL104"/>
  <c r="CW104" s="1"/>
  <c r="CP104"/>
  <c r="CS104"/>
  <c r="CX104" s="1"/>
  <c r="CL136"/>
  <c r="CW136" s="1"/>
  <c r="CP136"/>
  <c r="CK136"/>
  <c r="CU136" s="1"/>
  <c r="CQ136"/>
  <c r="CN136"/>
  <c r="CS136"/>
  <c r="CX136" s="1"/>
  <c r="CR136"/>
  <c r="CM136"/>
  <c r="CO136"/>
  <c r="CV136" s="1"/>
  <c r="CL168"/>
  <c r="CW168" s="1"/>
  <c r="CP168"/>
  <c r="CK168"/>
  <c r="CU168" s="1"/>
  <c r="CQ168"/>
  <c r="CN168"/>
  <c r="CS168"/>
  <c r="CX168" s="1"/>
  <c r="CR168"/>
  <c r="CM168"/>
  <c r="CO168"/>
  <c r="CV168" s="1"/>
  <c r="CL200"/>
  <c r="CW200" s="1"/>
  <c r="CP200"/>
  <c r="CN200"/>
  <c r="CS200"/>
  <c r="CX200" s="1"/>
  <c r="CQ200"/>
  <c r="CK200"/>
  <c r="CU200" s="1"/>
  <c r="CR200"/>
  <c r="CM200"/>
  <c r="CO200"/>
  <c r="CV200" s="1"/>
  <c r="CK232"/>
  <c r="CU232" s="1"/>
  <c r="CO232"/>
  <c r="CV232" s="1"/>
  <c r="CS232"/>
  <c r="CX232" s="1"/>
  <c r="CM232"/>
  <c r="CQ232"/>
  <c r="CN232"/>
  <c r="CR232"/>
  <c r="CP232"/>
  <c r="CL232"/>
  <c r="CW232" s="1"/>
  <c r="CM9"/>
  <c r="CQ9"/>
  <c r="CL9"/>
  <c r="CW9" s="1"/>
  <c r="CP9"/>
  <c r="CN9"/>
  <c r="CK9"/>
  <c r="CS9"/>
  <c r="CX9" s="1"/>
  <c r="CO9"/>
  <c r="CV9" s="1"/>
  <c r="CR9"/>
  <c r="CL41"/>
  <c r="CW41" s="1"/>
  <c r="CP41"/>
  <c r="CK41"/>
  <c r="CU41" s="1"/>
  <c r="CO41"/>
  <c r="CV41" s="1"/>
  <c r="CS41"/>
  <c r="CX41" s="1"/>
  <c r="CM41"/>
  <c r="CQ41"/>
  <c r="CR41"/>
  <c r="CN41"/>
  <c r="CK73"/>
  <c r="CU73" s="1"/>
  <c r="CO73"/>
  <c r="CV73" s="1"/>
  <c r="CS73"/>
  <c r="CX73" s="1"/>
  <c r="CP73"/>
  <c r="CQ73"/>
  <c r="CN73"/>
  <c r="CL73"/>
  <c r="CW73" s="1"/>
  <c r="CR73"/>
  <c r="CM73"/>
  <c r="CM105"/>
  <c r="CQ105"/>
  <c r="CK105"/>
  <c r="CU105" s="1"/>
  <c r="CP105"/>
  <c r="CO105"/>
  <c r="CV105" s="1"/>
  <c r="CL105"/>
  <c r="CW105" s="1"/>
  <c r="CS105"/>
  <c r="CX105" s="1"/>
  <c r="CR105"/>
  <c r="CN105"/>
  <c r="CK137"/>
  <c r="CU137" s="1"/>
  <c r="CO137"/>
  <c r="CV137" s="1"/>
  <c r="CS137"/>
  <c r="CX137" s="1"/>
  <c r="CM137"/>
  <c r="CR137"/>
  <c r="CP137"/>
  <c r="CL137"/>
  <c r="CW137" s="1"/>
  <c r="CN137"/>
  <c r="CQ137"/>
  <c r="CK169"/>
  <c r="CU169" s="1"/>
  <c r="CO169"/>
  <c r="CV169" s="1"/>
  <c r="CS169"/>
  <c r="CX169" s="1"/>
  <c r="CM169"/>
  <c r="CR169"/>
  <c r="CP169"/>
  <c r="CL169"/>
  <c r="CW169" s="1"/>
  <c r="CN169"/>
  <c r="CQ169"/>
  <c r="CK201"/>
  <c r="CU201" s="1"/>
  <c r="CO201"/>
  <c r="CV201" s="1"/>
  <c r="CS201"/>
  <c r="CX201" s="1"/>
  <c r="CP201"/>
  <c r="CN201"/>
  <c r="CQ201"/>
  <c r="CL201"/>
  <c r="CW201" s="1"/>
  <c r="CR201"/>
  <c r="CM201"/>
  <c r="CN233"/>
  <c r="CR233"/>
  <c r="CL233"/>
  <c r="CW233" s="1"/>
  <c r="CP233"/>
  <c r="CM233"/>
  <c r="CQ233"/>
  <c r="CO233"/>
  <c r="CV233" s="1"/>
  <c r="CS233"/>
  <c r="CX233" s="1"/>
  <c r="CK233"/>
  <c r="CU233" s="1"/>
  <c r="CN20"/>
  <c r="CR20"/>
  <c r="CM20"/>
  <c r="CQ20"/>
  <c r="CK20"/>
  <c r="CS20"/>
  <c r="CX20" s="1"/>
  <c r="CP20"/>
  <c r="CL20"/>
  <c r="CW20" s="1"/>
  <c r="CO20"/>
  <c r="CV20" s="1"/>
  <c r="CM52"/>
  <c r="CQ52"/>
  <c r="CL52"/>
  <c r="CW52" s="1"/>
  <c r="CP52"/>
  <c r="CN52"/>
  <c r="CO52"/>
  <c r="CV52" s="1"/>
  <c r="CK52"/>
  <c r="CU52" s="1"/>
  <c r="CR52"/>
  <c r="CS52"/>
  <c r="CX52" s="1"/>
  <c r="CL84"/>
  <c r="CW84" s="1"/>
  <c r="CP84"/>
  <c r="CM84"/>
  <c r="CQ84"/>
  <c r="CK84"/>
  <c r="CU84" s="1"/>
  <c r="CS84"/>
  <c r="CX84" s="1"/>
  <c r="CN84"/>
  <c r="CR84"/>
  <c r="CO84"/>
  <c r="CV84" s="1"/>
  <c r="CN116"/>
  <c r="CR116"/>
  <c r="CM116"/>
  <c r="CS116"/>
  <c r="CX116" s="1"/>
  <c r="CP116"/>
  <c r="CL116"/>
  <c r="CW116" s="1"/>
  <c r="CQ116"/>
  <c r="CK116"/>
  <c r="CU116" s="1"/>
  <c r="CO116"/>
  <c r="CV116" s="1"/>
  <c r="CL148"/>
  <c r="CW148" s="1"/>
  <c r="CP148"/>
  <c r="CO148"/>
  <c r="CV148" s="1"/>
  <c r="CM148"/>
  <c r="CR148"/>
  <c r="CQ148"/>
  <c r="CS148"/>
  <c r="CX148" s="1"/>
  <c r="CK148"/>
  <c r="CU148" s="1"/>
  <c r="CN148"/>
  <c r="CL180"/>
  <c r="CW180" s="1"/>
  <c r="CP180"/>
  <c r="CM180"/>
  <c r="CR180"/>
  <c r="CK180"/>
  <c r="CU180" s="1"/>
  <c r="CS180"/>
  <c r="CX180" s="1"/>
  <c r="CN180"/>
  <c r="CO180"/>
  <c r="CV180" s="1"/>
  <c r="CQ180"/>
  <c r="CL212"/>
  <c r="CW212" s="1"/>
  <c r="CP212"/>
  <c r="CM212"/>
  <c r="CR212"/>
  <c r="CO212"/>
  <c r="CV212" s="1"/>
  <c r="CQ212"/>
  <c r="CK212"/>
  <c r="CU212" s="1"/>
  <c r="CS212"/>
  <c r="CX212" s="1"/>
  <c r="CN212"/>
  <c r="CK244"/>
  <c r="CU244" s="1"/>
  <c r="CO244"/>
  <c r="CV244" s="1"/>
  <c r="CS244"/>
  <c r="CX244" s="1"/>
  <c r="CM244"/>
  <c r="CQ244"/>
  <c r="CN244"/>
  <c r="CR244"/>
  <c r="CL244"/>
  <c r="CW244" s="1"/>
  <c r="CP244"/>
  <c r="CN4"/>
  <c r="CR4"/>
  <c r="CM4"/>
  <c r="CQ4"/>
  <c r="CK4"/>
  <c r="CU4" s="1"/>
  <c r="CS4"/>
  <c r="CX4" s="1"/>
  <c r="CP4"/>
  <c r="CL4"/>
  <c r="CW4" s="1"/>
  <c r="CO4"/>
  <c r="CV4" s="1"/>
  <c r="CL22"/>
  <c r="CW22" s="1"/>
  <c r="CP22"/>
  <c r="CK22"/>
  <c r="CO22"/>
  <c r="CV22" s="1"/>
  <c r="CS22"/>
  <c r="CX22" s="1"/>
  <c r="CQ22"/>
  <c r="CN22"/>
  <c r="CR22"/>
  <c r="CM22"/>
  <c r="CL38"/>
  <c r="CW38" s="1"/>
  <c r="CP38"/>
  <c r="CK38"/>
  <c r="CU38" s="1"/>
  <c r="CO38"/>
  <c r="CV38" s="1"/>
  <c r="CS38"/>
  <c r="CX38" s="1"/>
  <c r="CQ38"/>
  <c r="CN38"/>
  <c r="CR38"/>
  <c r="CM38"/>
  <c r="CK54"/>
  <c r="CU54" s="1"/>
  <c r="CO54"/>
  <c r="CV54" s="1"/>
  <c r="CS54"/>
  <c r="CX54" s="1"/>
  <c r="CN54"/>
  <c r="CR54"/>
  <c r="CL54"/>
  <c r="CW54" s="1"/>
  <c r="CQ54"/>
  <c r="CP54"/>
  <c r="CM54"/>
  <c r="CN70"/>
  <c r="CR70"/>
  <c r="CK70"/>
  <c r="CU70" s="1"/>
  <c r="CP70"/>
  <c r="CO70"/>
  <c r="CV70" s="1"/>
  <c r="CM70"/>
  <c r="CL70"/>
  <c r="CW70" s="1"/>
  <c r="CS70"/>
  <c r="CX70" s="1"/>
  <c r="CQ70"/>
  <c r="CN86"/>
  <c r="CR86"/>
  <c r="CO86"/>
  <c r="CV86" s="1"/>
  <c r="CP86"/>
  <c r="CM86"/>
  <c r="CK86"/>
  <c r="CU86" s="1"/>
  <c r="CS86"/>
  <c r="CX86" s="1"/>
  <c r="CQ86"/>
  <c r="CL86"/>
  <c r="CW86" s="1"/>
  <c r="CL102"/>
  <c r="CW102" s="1"/>
  <c r="CP102"/>
  <c r="CK102"/>
  <c r="CU102" s="1"/>
  <c r="CQ102"/>
  <c r="CN102"/>
  <c r="CR102"/>
  <c r="CO102"/>
  <c r="CV102" s="1"/>
  <c r="CS102"/>
  <c r="CX102" s="1"/>
  <c r="CM102"/>
  <c r="CL118"/>
  <c r="CW118" s="1"/>
  <c r="CP118"/>
  <c r="CK118"/>
  <c r="CU118" s="1"/>
  <c r="CQ118"/>
  <c r="CM118"/>
  <c r="CS118"/>
  <c r="CX118" s="1"/>
  <c r="CO118"/>
  <c r="CV118" s="1"/>
  <c r="CN118"/>
  <c r="CR118"/>
  <c r="CL134"/>
  <c r="CW134" s="1"/>
  <c r="CP134"/>
  <c r="CK134"/>
  <c r="CU134" s="1"/>
  <c r="CQ134"/>
  <c r="CR134"/>
  <c r="CN134"/>
  <c r="CM134"/>
  <c r="CO134"/>
  <c r="CV134" s="1"/>
  <c r="CS134"/>
  <c r="CX134" s="1"/>
  <c r="CN150"/>
  <c r="CR150"/>
  <c r="CM150"/>
  <c r="CS150"/>
  <c r="CX150" s="1"/>
  <c r="CK150"/>
  <c r="CU150" s="1"/>
  <c r="CP150"/>
  <c r="CL150"/>
  <c r="CW150" s="1"/>
  <c r="CO150"/>
  <c r="CV150" s="1"/>
  <c r="CQ150"/>
  <c r="CN166"/>
  <c r="CR166"/>
  <c r="CM166"/>
  <c r="CS166"/>
  <c r="CX166" s="1"/>
  <c r="CK166"/>
  <c r="CU166" s="1"/>
  <c r="CP166"/>
  <c r="CO166"/>
  <c r="CV166" s="1"/>
  <c r="CQ166"/>
  <c r="CL166"/>
  <c r="CW166" s="1"/>
  <c r="CN182"/>
  <c r="CR182"/>
  <c r="CK182"/>
  <c r="CU182" s="1"/>
  <c r="CP182"/>
  <c r="CO182"/>
  <c r="CV182" s="1"/>
  <c r="CQ182"/>
  <c r="CL182"/>
  <c r="CW182" s="1"/>
  <c r="CS182"/>
  <c r="CX182" s="1"/>
  <c r="CM182"/>
  <c r="CN198"/>
  <c r="CR198"/>
  <c r="CK198"/>
  <c r="CU198" s="1"/>
  <c r="CP198"/>
  <c r="CM198"/>
  <c r="CO198"/>
  <c r="CV198" s="1"/>
  <c r="CQ198"/>
  <c r="CL198"/>
  <c r="CW198" s="1"/>
  <c r="CS198"/>
  <c r="CX198" s="1"/>
  <c r="CN214"/>
  <c r="CR214"/>
  <c r="CK214"/>
  <c r="CU214" s="1"/>
  <c r="CP214"/>
  <c r="CL214"/>
  <c r="CW214" s="1"/>
  <c r="CS214"/>
  <c r="CX214" s="1"/>
  <c r="CM214"/>
  <c r="CO214"/>
  <c r="CV214" s="1"/>
  <c r="CQ214"/>
  <c r="CM230"/>
  <c r="CQ230"/>
  <c r="CK230"/>
  <c r="CU230" s="1"/>
  <c r="CO230"/>
  <c r="CV230" s="1"/>
  <c r="CS230"/>
  <c r="CX230" s="1"/>
  <c r="CL230"/>
  <c r="CW230" s="1"/>
  <c r="CP230"/>
  <c r="CR230"/>
  <c r="CN230"/>
  <c r="CM246"/>
  <c r="CQ246"/>
  <c r="CK246"/>
  <c r="CU246" s="1"/>
  <c r="CO246"/>
  <c r="CV246" s="1"/>
  <c r="CS246"/>
  <c r="CX246" s="1"/>
  <c r="CL246"/>
  <c r="CW246" s="1"/>
  <c r="CP246"/>
  <c r="CR246"/>
  <c r="CN246"/>
  <c r="CK11"/>
  <c r="CO11"/>
  <c r="CV11" s="1"/>
  <c r="CS11"/>
  <c r="CX11" s="1"/>
  <c r="CN11"/>
  <c r="CR11"/>
  <c r="CL11"/>
  <c r="CW11" s="1"/>
  <c r="CQ11"/>
  <c r="CM11"/>
  <c r="CP11"/>
  <c r="CK27"/>
  <c r="CO27"/>
  <c r="CV27" s="1"/>
  <c r="CS27"/>
  <c r="CX27" s="1"/>
  <c r="CN27"/>
  <c r="CR27"/>
  <c r="CL27"/>
  <c r="CW27" s="1"/>
  <c r="CQ27"/>
  <c r="CM27"/>
  <c r="CP27"/>
  <c r="CN43"/>
  <c r="CR43"/>
  <c r="CM43"/>
  <c r="CQ43"/>
  <c r="CK43"/>
  <c r="CU43" s="1"/>
  <c r="CS43"/>
  <c r="CX43" s="1"/>
  <c r="CO43"/>
  <c r="CV43" s="1"/>
  <c r="CP43"/>
  <c r="CL43"/>
  <c r="CW43" s="1"/>
  <c r="CM59"/>
  <c r="CQ59"/>
  <c r="CN59"/>
  <c r="CS59"/>
  <c r="CX59" s="1"/>
  <c r="CO59"/>
  <c r="CV59" s="1"/>
  <c r="CR59"/>
  <c r="CK59"/>
  <c r="CU59" s="1"/>
  <c r="CP59"/>
  <c r="CL59"/>
  <c r="CW59" s="1"/>
  <c r="CM75"/>
  <c r="CQ75"/>
  <c r="CN75"/>
  <c r="CS75"/>
  <c r="CX75" s="1"/>
  <c r="CL75"/>
  <c r="CW75" s="1"/>
  <c r="CP75"/>
  <c r="CR75"/>
  <c r="CK75"/>
  <c r="CU75" s="1"/>
  <c r="CO75"/>
  <c r="CV75" s="1"/>
  <c r="CK91"/>
  <c r="CU91" s="1"/>
  <c r="CO91"/>
  <c r="CV91" s="1"/>
  <c r="CS91"/>
  <c r="CX91" s="1"/>
  <c r="CN91"/>
  <c r="CM91"/>
  <c r="CQ91"/>
  <c r="CP91"/>
  <c r="CR91"/>
  <c r="CL91"/>
  <c r="CW91" s="1"/>
  <c r="CK107"/>
  <c r="CU107" s="1"/>
  <c r="CO107"/>
  <c r="CV107" s="1"/>
  <c r="CS107"/>
  <c r="CX107" s="1"/>
  <c r="CN107"/>
  <c r="CL107"/>
  <c r="CW107" s="1"/>
  <c r="CR107"/>
  <c r="CP107"/>
  <c r="CM107"/>
  <c r="CQ107"/>
  <c r="CK123"/>
  <c r="CU123" s="1"/>
  <c r="CO123"/>
  <c r="CV123" s="1"/>
  <c r="CS123"/>
  <c r="CX123" s="1"/>
  <c r="CN123"/>
  <c r="CQ123"/>
  <c r="CM123"/>
  <c r="CL123"/>
  <c r="CW123" s="1"/>
  <c r="CP123"/>
  <c r="CR123"/>
  <c r="CM139"/>
  <c r="CQ139"/>
  <c r="CK139"/>
  <c r="CU139" s="1"/>
  <c r="CP139"/>
  <c r="CN139"/>
  <c r="CS139"/>
  <c r="CX139" s="1"/>
  <c r="CL139"/>
  <c r="CW139" s="1"/>
  <c r="CO139"/>
  <c r="CV139" s="1"/>
  <c r="CR139"/>
  <c r="CM155"/>
  <c r="CQ155"/>
  <c r="CK155"/>
  <c r="CU155" s="1"/>
  <c r="CP155"/>
  <c r="CN155"/>
  <c r="CS155"/>
  <c r="CX155" s="1"/>
  <c r="CR155"/>
  <c r="CL155"/>
  <c r="CW155" s="1"/>
  <c r="CO155"/>
  <c r="CV155" s="1"/>
  <c r="CM171"/>
  <c r="CQ171"/>
  <c r="CK171"/>
  <c r="CU171" s="1"/>
  <c r="CP171"/>
  <c r="CN171"/>
  <c r="CS171"/>
  <c r="CX171" s="1"/>
  <c r="CL171"/>
  <c r="CW171" s="1"/>
  <c r="CO171"/>
  <c r="CV171" s="1"/>
  <c r="CR171"/>
  <c r="CM187"/>
  <c r="CQ187"/>
  <c r="CN187"/>
  <c r="CS187"/>
  <c r="CX187" s="1"/>
  <c r="CL187"/>
  <c r="CW187" s="1"/>
  <c r="CO187"/>
  <c r="CV187" s="1"/>
  <c r="CP187"/>
  <c r="CK187"/>
  <c r="CU187" s="1"/>
  <c r="CR187"/>
  <c r="CM203"/>
  <c r="CQ203"/>
  <c r="CN203"/>
  <c r="CS203"/>
  <c r="CX203" s="1"/>
  <c r="CK203"/>
  <c r="CU203" s="1"/>
  <c r="CR203"/>
  <c r="CL203"/>
  <c r="CW203" s="1"/>
  <c r="CO203"/>
  <c r="CV203" s="1"/>
  <c r="CP203"/>
  <c r="CM219"/>
  <c r="CQ219"/>
  <c r="CN219"/>
  <c r="CP219"/>
  <c r="CL219"/>
  <c r="CW219" s="1"/>
  <c r="CS219"/>
  <c r="CX219" s="1"/>
  <c r="CO219"/>
  <c r="CV219" s="1"/>
  <c r="CK219"/>
  <c r="CU219" s="1"/>
  <c r="CR219"/>
  <c r="CL235"/>
  <c r="CW235" s="1"/>
  <c r="CP235"/>
  <c r="CN235"/>
  <c r="CR235"/>
  <c r="CK235"/>
  <c r="CU235" s="1"/>
  <c r="CO235"/>
  <c r="CV235" s="1"/>
  <c r="CS235"/>
  <c r="CX235" s="1"/>
  <c r="CM235"/>
  <c r="CQ235"/>
  <c r="CL251"/>
  <c r="CW251" s="1"/>
  <c r="CP251"/>
  <c r="CN251"/>
  <c r="CR251"/>
  <c r="CK251"/>
  <c r="CU251" s="1"/>
  <c r="CO251"/>
  <c r="CV251" s="1"/>
  <c r="CS251"/>
  <c r="CX251" s="1"/>
  <c r="CM251"/>
  <c r="CQ251"/>
  <c r="CM37"/>
  <c r="CQ37"/>
  <c r="CL37"/>
  <c r="CW37" s="1"/>
  <c r="CP37"/>
  <c r="CR37"/>
  <c r="CO37"/>
  <c r="CV37" s="1"/>
  <c r="CK37"/>
  <c r="CU37" s="1"/>
  <c r="CS37"/>
  <c r="CX37" s="1"/>
  <c r="CN37"/>
  <c r="CK69"/>
  <c r="CU69" s="1"/>
  <c r="CO69"/>
  <c r="CV69" s="1"/>
  <c r="CS69"/>
  <c r="CX69" s="1"/>
  <c r="CN69"/>
  <c r="CQ69"/>
  <c r="CM69"/>
  <c r="CP69"/>
  <c r="CL69"/>
  <c r="CW69" s="1"/>
  <c r="CR69"/>
  <c r="CM101"/>
  <c r="CQ101"/>
  <c r="CO101"/>
  <c r="CV101" s="1"/>
  <c r="CP101"/>
  <c r="CL101"/>
  <c r="CW101" s="1"/>
  <c r="CS101"/>
  <c r="CX101" s="1"/>
  <c r="CK101"/>
  <c r="CU101" s="1"/>
  <c r="CN101"/>
  <c r="CR101"/>
  <c r="CM133"/>
  <c r="CQ133"/>
  <c r="CO133"/>
  <c r="CV133" s="1"/>
  <c r="CL133"/>
  <c r="CW133" s="1"/>
  <c r="CS133"/>
  <c r="CX133" s="1"/>
  <c r="CP133"/>
  <c r="CK133"/>
  <c r="CU133" s="1"/>
  <c r="CN133"/>
  <c r="CR133"/>
  <c r="CK165"/>
  <c r="CU165" s="1"/>
  <c r="CO165"/>
  <c r="CV165" s="1"/>
  <c r="CS165"/>
  <c r="CX165" s="1"/>
  <c r="CL165"/>
  <c r="CW165" s="1"/>
  <c r="CQ165"/>
  <c r="CN165"/>
  <c r="CM165"/>
  <c r="CP165"/>
  <c r="CR165"/>
  <c r="CK197"/>
  <c r="CU197" s="1"/>
  <c r="CO197"/>
  <c r="CV197" s="1"/>
  <c r="CS197"/>
  <c r="CX197" s="1"/>
  <c r="CN197"/>
  <c r="CP197"/>
  <c r="CQ197"/>
  <c r="CL197"/>
  <c r="CW197" s="1"/>
  <c r="CR197"/>
  <c r="CM197"/>
  <c r="CK229"/>
  <c r="CU229" s="1"/>
  <c r="CO229"/>
  <c r="CV229" s="1"/>
  <c r="CS229"/>
  <c r="CX229" s="1"/>
  <c r="CL229"/>
  <c r="CW229" s="1"/>
  <c r="CQ229"/>
  <c r="CN229"/>
  <c r="CP229"/>
  <c r="CM229"/>
  <c r="CR229"/>
  <c r="CN16"/>
  <c r="CR16"/>
  <c r="CM16"/>
  <c r="CQ16"/>
  <c r="CO16"/>
  <c r="CV16" s="1"/>
  <c r="CL16"/>
  <c r="CW16" s="1"/>
  <c r="CP16"/>
  <c r="CK16"/>
  <c r="CS16"/>
  <c r="CX16" s="1"/>
  <c r="CM48"/>
  <c r="CQ48"/>
  <c r="CL48"/>
  <c r="CW48" s="1"/>
  <c r="CP48"/>
  <c r="CR48"/>
  <c r="CS48"/>
  <c r="CX48" s="1"/>
  <c r="CN48"/>
  <c r="CK48"/>
  <c r="CU48" s="1"/>
  <c r="CO48"/>
  <c r="CV48" s="1"/>
  <c r="CL80"/>
  <c r="CW80" s="1"/>
  <c r="CP80"/>
  <c r="CK80"/>
  <c r="CU80" s="1"/>
  <c r="CQ80"/>
  <c r="CR80"/>
  <c r="CS80"/>
  <c r="CX80" s="1"/>
  <c r="CM80"/>
  <c r="CO80"/>
  <c r="CV80" s="1"/>
  <c r="CN80"/>
  <c r="CN112"/>
  <c r="CR112"/>
  <c r="CL112"/>
  <c r="CW112" s="1"/>
  <c r="CQ112"/>
  <c r="CP112"/>
  <c r="CM112"/>
  <c r="CK112"/>
  <c r="CU112" s="1"/>
  <c r="CO112"/>
  <c r="CV112" s="1"/>
  <c r="CS112"/>
  <c r="CX112" s="1"/>
  <c r="CL144"/>
  <c r="CW144" s="1"/>
  <c r="CP144"/>
  <c r="CN144"/>
  <c r="CS144"/>
  <c r="CX144" s="1"/>
  <c r="CK144"/>
  <c r="CU144" s="1"/>
  <c r="CQ144"/>
  <c r="CM144"/>
  <c r="CO144"/>
  <c r="CV144" s="1"/>
  <c r="CR144"/>
  <c r="CL176"/>
  <c r="CW176" s="1"/>
  <c r="CP176"/>
  <c r="CN176"/>
  <c r="CS176"/>
  <c r="CX176" s="1"/>
  <c r="CK176"/>
  <c r="CU176" s="1"/>
  <c r="CQ176"/>
  <c r="CM176"/>
  <c r="CO176"/>
  <c r="CV176" s="1"/>
  <c r="CR176"/>
  <c r="CL208"/>
  <c r="CW208" s="1"/>
  <c r="CP208"/>
  <c r="CK208"/>
  <c r="CU208" s="1"/>
  <c r="CQ208"/>
  <c r="CO208"/>
  <c r="CV208" s="1"/>
  <c r="CR208"/>
  <c r="CM208"/>
  <c r="CS208"/>
  <c r="CX208" s="1"/>
  <c r="CN208"/>
  <c r="CK240"/>
  <c r="CU240" s="1"/>
  <c r="CO240"/>
  <c r="CV240" s="1"/>
  <c r="CS240"/>
  <c r="CX240" s="1"/>
  <c r="CM240"/>
  <c r="CQ240"/>
  <c r="CN240"/>
  <c r="CR240"/>
  <c r="CP240"/>
  <c r="CL240"/>
  <c r="CW240" s="1"/>
  <c r="CM17"/>
  <c r="CQ17"/>
  <c r="CL17"/>
  <c r="CW17" s="1"/>
  <c r="CP17"/>
  <c r="CN17"/>
  <c r="CK17"/>
  <c r="CS17"/>
  <c r="CX17" s="1"/>
  <c r="CO17"/>
  <c r="CV17" s="1"/>
  <c r="CR17"/>
  <c r="CL49"/>
  <c r="CW49" s="1"/>
  <c r="CP49"/>
  <c r="CK49"/>
  <c r="CU49" s="1"/>
  <c r="CO49"/>
  <c r="CV49" s="1"/>
  <c r="CS49"/>
  <c r="CX49" s="1"/>
  <c r="CQ49"/>
  <c r="CM49"/>
  <c r="CN49"/>
  <c r="CR49"/>
  <c r="CK81"/>
  <c r="CU81" s="1"/>
  <c r="CO81"/>
  <c r="CV81" s="1"/>
  <c r="CS81"/>
  <c r="CX81" s="1"/>
  <c r="CM81"/>
  <c r="CR81"/>
  <c r="CP81"/>
  <c r="CN81"/>
  <c r="CQ81"/>
  <c r="CL81"/>
  <c r="CW81" s="1"/>
  <c r="CM113"/>
  <c r="CQ113"/>
  <c r="CN113"/>
  <c r="CS113"/>
  <c r="CX113" s="1"/>
  <c r="CO113"/>
  <c r="CV113" s="1"/>
  <c r="CK113"/>
  <c r="CU113" s="1"/>
  <c r="CR113"/>
  <c r="CP113"/>
  <c r="CL113"/>
  <c r="CW113" s="1"/>
  <c r="CK145"/>
  <c r="CU145" s="1"/>
  <c r="CO145"/>
  <c r="CV145" s="1"/>
  <c r="CS145"/>
  <c r="CX145" s="1"/>
  <c r="CP145"/>
  <c r="CM145"/>
  <c r="CR145"/>
  <c r="CL145"/>
  <c r="CW145" s="1"/>
  <c r="CN145"/>
  <c r="CQ145"/>
  <c r="CK177"/>
  <c r="CU177" s="1"/>
  <c r="CO177"/>
  <c r="CV177" s="1"/>
  <c r="CS177"/>
  <c r="CX177" s="1"/>
  <c r="CP177"/>
  <c r="CM177"/>
  <c r="CR177"/>
  <c r="CL177"/>
  <c r="CW177" s="1"/>
  <c r="CN177"/>
  <c r="CQ177"/>
  <c r="CK209"/>
  <c r="CU209" s="1"/>
  <c r="CO209"/>
  <c r="CV209" s="1"/>
  <c r="CS209"/>
  <c r="CX209" s="1"/>
  <c r="CM209"/>
  <c r="CR209"/>
  <c r="CN209"/>
  <c r="CP209"/>
  <c r="CQ209"/>
  <c r="CL209"/>
  <c r="CW209" s="1"/>
  <c r="CN241"/>
  <c r="CR241"/>
  <c r="CL241"/>
  <c r="CW241" s="1"/>
  <c r="CP241"/>
  <c r="CM241"/>
  <c r="CQ241"/>
  <c r="CO241"/>
  <c r="CV241" s="1"/>
  <c r="CS241"/>
  <c r="CX241" s="1"/>
  <c r="CK241"/>
  <c r="CU241" s="1"/>
  <c r="CN28"/>
  <c r="CR28"/>
  <c r="CM28"/>
  <c r="CQ28"/>
  <c r="CK28"/>
  <c r="CS28"/>
  <c r="CX28" s="1"/>
  <c r="CP28"/>
  <c r="CL28"/>
  <c r="CW28" s="1"/>
  <c r="CO28"/>
  <c r="CV28" s="1"/>
  <c r="CL60"/>
  <c r="CW60" s="1"/>
  <c r="CP60"/>
  <c r="CO60"/>
  <c r="CV60" s="1"/>
  <c r="CM60"/>
  <c r="CS60"/>
  <c r="CX60" s="1"/>
  <c r="CR60"/>
  <c r="CN60"/>
  <c r="CK60"/>
  <c r="CU60" s="1"/>
  <c r="CQ60"/>
  <c r="CN92"/>
  <c r="CR92"/>
  <c r="CK92"/>
  <c r="CU92" s="1"/>
  <c r="CP92"/>
  <c r="CL92"/>
  <c r="CW92" s="1"/>
  <c r="CS92"/>
  <c r="CX92" s="1"/>
  <c r="CO92"/>
  <c r="CV92" s="1"/>
  <c r="CM92"/>
  <c r="CQ92"/>
  <c r="CN124"/>
  <c r="CR124"/>
  <c r="CK124"/>
  <c r="CU124" s="1"/>
  <c r="CP124"/>
  <c r="CO124"/>
  <c r="CV124" s="1"/>
  <c r="CL124"/>
  <c r="CW124" s="1"/>
  <c r="CS124"/>
  <c r="CX124" s="1"/>
  <c r="CQ124"/>
  <c r="CM124"/>
  <c r="CL156"/>
  <c r="CW156" s="1"/>
  <c r="CP156"/>
  <c r="CM156"/>
  <c r="CR156"/>
  <c r="CO156"/>
  <c r="CV156" s="1"/>
  <c r="CS156"/>
  <c r="CX156" s="1"/>
  <c r="CK156"/>
  <c r="CU156" s="1"/>
  <c r="CN156"/>
  <c r="CQ156"/>
  <c r="CL188"/>
  <c r="CW188" s="1"/>
  <c r="CP188"/>
  <c r="CO188"/>
  <c r="CV188" s="1"/>
  <c r="CK188"/>
  <c r="CU188" s="1"/>
  <c r="CR188"/>
  <c r="CM188"/>
  <c r="CS188"/>
  <c r="CX188" s="1"/>
  <c r="CN188"/>
  <c r="CQ188"/>
  <c r="CL220"/>
  <c r="CW220" s="1"/>
  <c r="CP220"/>
  <c r="CM220"/>
  <c r="CR220"/>
  <c r="CO220"/>
  <c r="CV220" s="1"/>
  <c r="CK220"/>
  <c r="CU220" s="1"/>
  <c r="CQ220"/>
  <c r="CN220"/>
  <c r="CS220"/>
  <c r="CX220" s="1"/>
  <c r="CL2"/>
  <c r="CW2" s="1"/>
  <c r="CP2"/>
  <c r="CK2"/>
  <c r="CN2"/>
  <c r="CR2"/>
  <c r="CO2"/>
  <c r="CV2" s="1"/>
  <c r="CS2"/>
  <c r="CX2" s="1"/>
  <c r="CM2"/>
  <c r="CQ2"/>
  <c r="CM5"/>
  <c r="CQ5"/>
  <c r="CL5"/>
  <c r="CW5" s="1"/>
  <c r="CP5"/>
  <c r="CR5"/>
  <c r="CO5"/>
  <c r="CV5" s="1"/>
  <c r="CK5"/>
  <c r="CS5"/>
  <c r="CX5" s="1"/>
  <c r="CN5"/>
  <c r="BD3"/>
  <c r="BD7"/>
  <c r="BD11"/>
  <c r="BD15"/>
  <c r="BD4"/>
  <c r="BD8"/>
  <c r="BD12"/>
  <c r="BD16"/>
  <c r="BD5"/>
  <c r="BD9"/>
  <c r="BD13"/>
  <c r="BD17"/>
  <c r="BD2"/>
  <c r="BD6"/>
  <c r="BD10"/>
  <c r="BD14"/>
  <c r="BC18"/>
  <c r="BD19" s="1"/>
  <c r="AF5"/>
  <c r="AH30"/>
  <c r="AI30" s="1"/>
  <c r="AG2"/>
  <c r="AG3" s="1"/>
  <c r="CU5" l="1"/>
  <c r="CU9"/>
  <c r="CU23"/>
  <c r="CU24"/>
  <c r="CU16"/>
  <c r="CU8"/>
  <c r="CU7"/>
  <c r="CU21"/>
  <c r="CU27"/>
  <c r="CU22"/>
  <c r="CU18"/>
  <c r="CU25"/>
  <c r="CU15"/>
  <c r="CU3"/>
  <c r="CU2"/>
  <c r="CU17"/>
  <c r="CU11"/>
  <c r="CU19"/>
  <c r="CU26"/>
  <c r="CU14"/>
  <c r="CU28"/>
  <c r="CU20"/>
  <c r="CU13"/>
  <c r="CU10"/>
  <c r="CU12"/>
  <c r="CU6"/>
  <c r="BV9"/>
  <c r="BZ9"/>
  <c r="BX10"/>
  <c r="BV11"/>
  <c r="BZ11"/>
  <c r="BX12"/>
  <c r="BV13"/>
  <c r="BZ13"/>
  <c r="BX14"/>
  <c r="BV15"/>
  <c r="BZ15"/>
  <c r="BX16"/>
  <c r="BV17"/>
  <c r="BZ17"/>
  <c r="BZ8"/>
  <c r="BW9"/>
  <c r="BY10"/>
  <c r="BW11"/>
  <c r="CA11"/>
  <c r="BY12"/>
  <c r="BW13"/>
  <c r="BY14"/>
  <c r="BW15"/>
  <c r="CA15"/>
  <c r="BY16"/>
  <c r="BW17"/>
  <c r="CA8"/>
  <c r="BX9"/>
  <c r="BV10"/>
  <c r="BZ10"/>
  <c r="BX11"/>
  <c r="BV12"/>
  <c r="BZ12"/>
  <c r="BX13"/>
  <c r="BV14"/>
  <c r="BZ14"/>
  <c r="BX15"/>
  <c r="BV16"/>
  <c r="BZ16"/>
  <c r="BX17"/>
  <c r="BX8"/>
  <c r="BW8"/>
  <c r="BY9"/>
  <c r="BW10"/>
  <c r="CA10"/>
  <c r="BY11"/>
  <c r="BW12"/>
  <c r="BY13"/>
  <c r="BW14"/>
  <c r="CA14"/>
  <c r="BY15"/>
  <c r="BW16"/>
  <c r="BY17"/>
  <c r="BY8"/>
  <c r="BV8"/>
  <c r="BD18"/>
  <c r="CD13" s="1"/>
  <c r="BD20"/>
  <c r="AF6"/>
  <c r="AH2"/>
  <c r="AH3" s="1"/>
  <c r="AJ30"/>
  <c r="AK30" s="1"/>
  <c r="AI2"/>
  <c r="AG4"/>
  <c r="AG5" s="1"/>
  <c r="AG6" s="1"/>
  <c r="CA16" l="1"/>
  <c r="CA12"/>
  <c r="CA17"/>
  <c r="CA13"/>
  <c r="CA9"/>
  <c r="CB8"/>
  <c r="CB11"/>
  <c r="CB9"/>
  <c r="CB12"/>
  <c r="CB10"/>
  <c r="CB13"/>
  <c r="CB15"/>
  <c r="CB14"/>
  <c r="CB16"/>
  <c r="CE17"/>
  <c r="CB17"/>
  <c r="CD12"/>
  <c r="CC14"/>
  <c r="CC15"/>
  <c r="CE10"/>
  <c r="CE9"/>
  <c r="CD11"/>
  <c r="CC8"/>
  <c r="CE16"/>
  <c r="CC13"/>
  <c r="CD10"/>
  <c r="CE15"/>
  <c r="CC12"/>
  <c r="CD17"/>
  <c r="CD9"/>
  <c r="CE14"/>
  <c r="CC11"/>
  <c r="CD16"/>
  <c r="CE8"/>
  <c r="CE13"/>
  <c r="CC10"/>
  <c r="CD15"/>
  <c r="CC17"/>
  <c r="CE12"/>
  <c r="CC9"/>
  <c r="CD14"/>
  <c r="CC16"/>
  <c r="CE11"/>
  <c r="CD8"/>
  <c r="AH4"/>
  <c r="AH5" s="1"/>
  <c r="AH6" s="1"/>
  <c r="AH7" s="1"/>
  <c r="AH8" s="1"/>
  <c r="AH9" s="1"/>
  <c r="AL30"/>
  <c r="AM30" s="1"/>
  <c r="AF7"/>
  <c r="AI3"/>
  <c r="AI4" s="1"/>
  <c r="AJ2"/>
  <c r="AJ3" s="1"/>
  <c r="AJ4" s="1"/>
  <c r="AK2"/>
  <c r="AG7"/>
  <c r="AF8" l="1"/>
  <c r="AN30"/>
  <c r="AJ5"/>
  <c r="AJ6" s="1"/>
  <c r="AH10"/>
  <c r="AH11" s="1"/>
  <c r="AH12" s="1"/>
  <c r="AL2"/>
  <c r="AM2"/>
  <c r="AK3"/>
  <c r="AI5"/>
  <c r="AI6" s="1"/>
  <c r="AG8"/>
  <c r="AG9" s="1"/>
  <c r="AF9" l="1"/>
  <c r="AO30"/>
  <c r="AP30" s="1"/>
  <c r="AQ30" s="1"/>
  <c r="AM3"/>
  <c r="AM4" s="1"/>
  <c r="AG10"/>
  <c r="AN2"/>
  <c r="AL3"/>
  <c r="AJ7"/>
  <c r="AI7"/>
  <c r="AH13"/>
  <c r="AK4"/>
  <c r="AF10" l="1"/>
  <c r="AF11" s="1"/>
  <c r="AF12" s="1"/>
  <c r="AF13" s="1"/>
  <c r="AF14" s="1"/>
  <c r="AF15" s="1"/>
  <c r="AF16" s="1"/>
  <c r="AF17" s="1"/>
  <c r="AF18" s="1"/>
  <c r="AF19" s="1"/>
  <c r="AO2"/>
  <c r="AO3" s="1"/>
  <c r="AR30"/>
  <c r="AS30" s="1"/>
  <c r="AT30" s="1"/>
  <c r="AU30" s="1"/>
  <c r="AV30" s="1"/>
  <c r="AW30" s="1"/>
  <c r="AX30" s="1"/>
  <c r="AN3"/>
  <c r="AM5"/>
  <c r="AM6" s="1"/>
  <c r="AM7" s="1"/>
  <c r="AH14"/>
  <c r="AH15" s="1"/>
  <c r="AH16" s="1"/>
  <c r="AH17" s="1"/>
  <c r="AH18" s="1"/>
  <c r="AH19" s="1"/>
  <c r="AH20" s="1"/>
  <c r="AH21" s="1"/>
  <c r="AH22" s="1"/>
  <c r="AH23" s="1"/>
  <c r="AH24" s="1"/>
  <c r="AH25" s="1"/>
  <c r="AH26" s="1"/>
  <c r="AH27" s="1"/>
  <c r="AH28" s="1"/>
  <c r="AH29" s="1"/>
  <c r="AI8"/>
  <c r="AI9" s="1"/>
  <c r="AG11"/>
  <c r="AG12" s="1"/>
  <c r="AG13" s="1"/>
  <c r="AL4"/>
  <c r="AJ8"/>
  <c r="AJ9" s="1"/>
  <c r="AJ10" s="1"/>
  <c r="AP2"/>
  <c r="AP3" s="1"/>
  <c r="AP4" s="1"/>
  <c r="AK5"/>
  <c r="AN4" l="1"/>
  <c r="AN5" s="1"/>
  <c r="AM8"/>
  <c r="AM9" s="1"/>
  <c r="AO4"/>
  <c r="AO5" s="1"/>
  <c r="AO6" s="1"/>
  <c r="AG14"/>
  <c r="AG15" s="1"/>
  <c r="AG16" s="1"/>
  <c r="AQ2"/>
  <c r="AQ3" s="1"/>
  <c r="AI10"/>
  <c r="AI11" s="1"/>
  <c r="AI12" s="1"/>
  <c r="AP5"/>
  <c r="AL5"/>
  <c r="AL6" s="1"/>
  <c r="AJ11"/>
  <c r="AK6"/>
  <c r="AF20"/>
  <c r="AF21" s="1"/>
  <c r="AF22" s="1"/>
  <c r="AF23" s="1"/>
  <c r="AF24" s="1"/>
  <c r="AF25" s="1"/>
  <c r="AF26" s="1"/>
  <c r="AF27" s="1"/>
  <c r="AF28" s="1"/>
  <c r="AF29" s="1"/>
  <c r="AN6" l="1"/>
  <c r="AG17"/>
  <c r="AG18" s="1"/>
  <c r="AG19" s="1"/>
  <c r="AG20" s="1"/>
  <c r="AO7"/>
  <c r="AI13"/>
  <c r="AI14" s="1"/>
  <c r="AI15" s="1"/>
  <c r="AI16" s="1"/>
  <c r="AI17" s="1"/>
  <c r="AI18" s="1"/>
  <c r="AI19" s="1"/>
  <c r="AI20" s="1"/>
  <c r="AI21" s="1"/>
  <c r="AI22" s="1"/>
  <c r="AI23" s="1"/>
  <c r="AI24" s="1"/>
  <c r="AI25" s="1"/>
  <c r="AI26" s="1"/>
  <c r="AI27" s="1"/>
  <c r="AI28" s="1"/>
  <c r="AI29" s="1"/>
  <c r="AL7"/>
  <c r="AM10"/>
  <c r="AM11" s="1"/>
  <c r="AM12" s="1"/>
  <c r="AQ4"/>
  <c r="AK7"/>
  <c r="AK8" s="1"/>
  <c r="AK9" s="1"/>
  <c r="AK10" s="1"/>
  <c r="AJ12"/>
  <c r="AR2"/>
  <c r="AR3" s="1"/>
  <c r="AR4" s="1"/>
  <c r="AP6"/>
  <c r="AP7" s="1"/>
  <c r="AN7" l="1"/>
  <c r="AG21"/>
  <c r="AG22" s="1"/>
  <c r="AG23" s="1"/>
  <c r="AG24" s="1"/>
  <c r="AG25" s="1"/>
  <c r="AG26" s="1"/>
  <c r="AG27" s="1"/>
  <c r="AG28" s="1"/>
  <c r="AG29" s="1"/>
  <c r="AR5"/>
  <c r="AR6" s="1"/>
  <c r="AO8"/>
  <c r="AK11"/>
  <c r="AK12" s="1"/>
  <c r="AK13" s="1"/>
  <c r="AK14" s="1"/>
  <c r="AK15" s="1"/>
  <c r="AK16" s="1"/>
  <c r="AK17" s="1"/>
  <c r="AK18" s="1"/>
  <c r="AK19" s="1"/>
  <c r="AK20" s="1"/>
  <c r="AK21" s="1"/>
  <c r="AK22" s="1"/>
  <c r="AK23" s="1"/>
  <c r="AK24" s="1"/>
  <c r="AK25" s="1"/>
  <c r="AK26" s="1"/>
  <c r="AK27" s="1"/>
  <c r="AK28" s="1"/>
  <c r="AK29" s="1"/>
  <c r="AP8"/>
  <c r="AQ5"/>
  <c r="AJ13"/>
  <c r="AJ14" s="1"/>
  <c r="AJ15" s="1"/>
  <c r="AJ16" s="1"/>
  <c r="AJ17" s="1"/>
  <c r="AJ18" s="1"/>
  <c r="AJ19" s="1"/>
  <c r="AJ20" s="1"/>
  <c r="AJ21" s="1"/>
  <c r="AJ22" s="1"/>
  <c r="AJ23" s="1"/>
  <c r="AJ24" s="1"/>
  <c r="AJ25" s="1"/>
  <c r="AJ26" s="1"/>
  <c r="AJ27" s="1"/>
  <c r="AJ28" s="1"/>
  <c r="AJ29" s="1"/>
  <c r="AS2"/>
  <c r="AM13"/>
  <c r="AM14" s="1"/>
  <c r="AM15" s="1"/>
  <c r="AM16" s="1"/>
  <c r="AM17" s="1"/>
  <c r="AM18" s="1"/>
  <c r="AM19" s="1"/>
  <c r="AM20" s="1"/>
  <c r="AM21" s="1"/>
  <c r="AM22" s="1"/>
  <c r="AM23" s="1"/>
  <c r="AM24" s="1"/>
  <c r="AM25" s="1"/>
  <c r="AM26" s="1"/>
  <c r="AM27" s="1"/>
  <c r="AM28" s="1"/>
  <c r="AM29" s="1"/>
  <c r="AL8"/>
  <c r="AN8" l="1"/>
  <c r="AO9"/>
  <c r="AT2"/>
  <c r="AT3" s="1"/>
  <c r="AL9"/>
  <c r="AL10" s="1"/>
  <c r="AL11" s="1"/>
  <c r="AL12" s="1"/>
  <c r="AL13" s="1"/>
  <c r="AL14" s="1"/>
  <c r="AL15" s="1"/>
  <c r="AL16" s="1"/>
  <c r="AL17" s="1"/>
  <c r="AL18" s="1"/>
  <c r="AL19" s="1"/>
  <c r="AL20" s="1"/>
  <c r="AL21" s="1"/>
  <c r="AL22" s="1"/>
  <c r="AL23" s="1"/>
  <c r="AL24" s="1"/>
  <c r="AL25" s="1"/>
  <c r="AL26" s="1"/>
  <c r="AL27" s="1"/>
  <c r="AL28" s="1"/>
  <c r="AL29" s="1"/>
  <c r="AS3"/>
  <c r="AP9"/>
  <c r="AQ6"/>
  <c r="AR7"/>
  <c r="AN9" l="1"/>
  <c r="AN10" s="1"/>
  <c r="AN11" s="1"/>
  <c r="AQ7"/>
  <c r="AQ8" s="1"/>
  <c r="AQ9" s="1"/>
  <c r="AO10"/>
  <c r="AU2"/>
  <c r="AT4"/>
  <c r="AR8"/>
  <c r="AP10"/>
  <c r="AS4"/>
  <c r="AN12" l="1"/>
  <c r="AO11"/>
  <c r="AO12" s="1"/>
  <c r="AQ10"/>
  <c r="AU3"/>
  <c r="AU4" s="1"/>
  <c r="AU5" s="1"/>
  <c r="AV2"/>
  <c r="AV3" s="1"/>
  <c r="AS5"/>
  <c r="AS6" s="1"/>
  <c r="AT5"/>
  <c r="AP11"/>
  <c r="AP12" s="1"/>
  <c r="AP13" s="1"/>
  <c r="AP14" s="1"/>
  <c r="AP15" s="1"/>
  <c r="AP16" s="1"/>
  <c r="AP17" s="1"/>
  <c r="AP18" s="1"/>
  <c r="AP19" s="1"/>
  <c r="AP20" s="1"/>
  <c r="AP21" s="1"/>
  <c r="AP22" s="1"/>
  <c r="AP23" s="1"/>
  <c r="AP24" s="1"/>
  <c r="AP25" s="1"/>
  <c r="AP26" s="1"/>
  <c r="AP27" s="1"/>
  <c r="AP28" s="1"/>
  <c r="AP29" s="1"/>
  <c r="AR9"/>
  <c r="AR10" s="1"/>
  <c r="AN13" l="1"/>
  <c r="AO13"/>
  <c r="AO14" s="1"/>
  <c r="AS7"/>
  <c r="AS8" s="1"/>
  <c r="AR11"/>
  <c r="AR12" s="1"/>
  <c r="AR13" s="1"/>
  <c r="AU6"/>
  <c r="AV4"/>
  <c r="AW2"/>
  <c r="AW3" s="1"/>
  <c r="AT6"/>
  <c r="AT7" s="1"/>
  <c r="AQ11"/>
  <c r="AQ12" s="1"/>
  <c r="AQ13" s="1"/>
  <c r="AN14" l="1"/>
  <c r="AR14"/>
  <c r="AR15" s="1"/>
  <c r="AQ14"/>
  <c r="AQ15" s="1"/>
  <c r="AQ16" s="1"/>
  <c r="AQ17" s="1"/>
  <c r="AQ18" s="1"/>
  <c r="AQ19" s="1"/>
  <c r="AQ20" s="1"/>
  <c r="AQ21" s="1"/>
  <c r="AQ22" s="1"/>
  <c r="AQ23" s="1"/>
  <c r="AQ24" s="1"/>
  <c r="AQ25" s="1"/>
  <c r="AQ26" s="1"/>
  <c r="AQ27" s="1"/>
  <c r="AQ28" s="1"/>
  <c r="AQ29" s="1"/>
  <c r="AO15"/>
  <c r="AO16" s="1"/>
  <c r="AO17" s="1"/>
  <c r="AO18" s="1"/>
  <c r="AO19" s="1"/>
  <c r="AO20" s="1"/>
  <c r="AO21" s="1"/>
  <c r="AO22" s="1"/>
  <c r="AO23" s="1"/>
  <c r="AO24" s="1"/>
  <c r="AO25" s="1"/>
  <c r="AO26" s="1"/>
  <c r="AO27" s="1"/>
  <c r="AO28" s="1"/>
  <c r="AO29" s="1"/>
  <c r="AT8"/>
  <c r="AT9" s="1"/>
  <c r="AW4"/>
  <c r="AW5" s="1"/>
  <c r="AV5"/>
  <c r="AS9"/>
  <c r="AS10" s="1"/>
  <c r="AS11" s="1"/>
  <c r="AU7"/>
  <c r="AU8" s="1"/>
  <c r="AX2"/>
  <c r="AN15" l="1"/>
  <c r="AR16"/>
  <c r="AR17" s="1"/>
  <c r="AR18" s="1"/>
  <c r="AR19" s="1"/>
  <c r="AR20" s="1"/>
  <c r="AR21" s="1"/>
  <c r="AR22" s="1"/>
  <c r="AR23" s="1"/>
  <c r="AR24" s="1"/>
  <c r="AR25" s="1"/>
  <c r="AR26" s="1"/>
  <c r="AR27" s="1"/>
  <c r="AR28" s="1"/>
  <c r="AR29" s="1"/>
  <c r="AT10"/>
  <c r="AT11" s="1"/>
  <c r="AS12"/>
  <c r="AS13" s="1"/>
  <c r="AS14" s="1"/>
  <c r="AS15" s="1"/>
  <c r="AS16" s="1"/>
  <c r="AS17" s="1"/>
  <c r="AS18" s="1"/>
  <c r="AS19" s="1"/>
  <c r="AS20" s="1"/>
  <c r="AS21" s="1"/>
  <c r="AS22" s="1"/>
  <c r="AS23" s="1"/>
  <c r="AS24" s="1"/>
  <c r="AS25" s="1"/>
  <c r="AS26" s="1"/>
  <c r="AS27" s="1"/>
  <c r="AS28" s="1"/>
  <c r="AS29" s="1"/>
  <c r="AX3"/>
  <c r="AU9"/>
  <c r="AV6"/>
  <c r="AW6"/>
  <c r="AN16" l="1"/>
  <c r="AW7"/>
  <c r="AW8" s="1"/>
  <c r="AW9" s="1"/>
  <c r="AT12"/>
  <c r="AV7"/>
  <c r="AU10"/>
  <c r="AU11" s="1"/>
  <c r="AX4"/>
  <c r="AX5" s="1"/>
  <c r="AN17" l="1"/>
  <c r="AT13"/>
  <c r="AT14" s="1"/>
  <c r="AT15" s="1"/>
  <c r="AT16" s="1"/>
  <c r="AT17" s="1"/>
  <c r="AT18" s="1"/>
  <c r="AT19" s="1"/>
  <c r="AT20" s="1"/>
  <c r="AT21" s="1"/>
  <c r="AT22" s="1"/>
  <c r="AT23" s="1"/>
  <c r="AT24" s="1"/>
  <c r="AT25" s="1"/>
  <c r="AT26" s="1"/>
  <c r="AT27" s="1"/>
  <c r="AT28" s="1"/>
  <c r="AT29" s="1"/>
  <c r="AW10"/>
  <c r="AX6"/>
  <c r="AX7" s="1"/>
  <c r="AU12"/>
  <c r="AV8"/>
  <c r="AV9" s="1"/>
  <c r="AN18" l="1"/>
  <c r="AV10"/>
  <c r="AV11" s="1"/>
  <c r="AV12" s="1"/>
  <c r="AV13" s="1"/>
  <c r="AV14" s="1"/>
  <c r="AV15" s="1"/>
  <c r="AV16" s="1"/>
  <c r="AV17" s="1"/>
  <c r="AV18" s="1"/>
  <c r="AV19" s="1"/>
  <c r="AV20" s="1"/>
  <c r="AV21" s="1"/>
  <c r="AV22" s="1"/>
  <c r="AV23" s="1"/>
  <c r="AV24" s="1"/>
  <c r="AV25" s="1"/>
  <c r="AV26" s="1"/>
  <c r="AV27" s="1"/>
  <c r="AV28" s="1"/>
  <c r="AV29" s="1"/>
  <c r="AX8"/>
  <c r="AX9" s="1"/>
  <c r="AU13"/>
  <c r="AW11"/>
  <c r="AN19" l="1"/>
  <c r="AW12"/>
  <c r="AW13" s="1"/>
  <c r="AX10"/>
  <c r="AX11" s="1"/>
  <c r="AX12" s="1"/>
  <c r="AX13" s="1"/>
  <c r="AX14" s="1"/>
  <c r="AX15" s="1"/>
  <c r="AX16" s="1"/>
  <c r="AX17" s="1"/>
  <c r="AX18" s="1"/>
  <c r="AX19" s="1"/>
  <c r="AX20" s="1"/>
  <c r="AX21" s="1"/>
  <c r="AX22" s="1"/>
  <c r="AX23" s="1"/>
  <c r="AX24" s="1"/>
  <c r="AX25" s="1"/>
  <c r="AX26" s="1"/>
  <c r="AX27" s="1"/>
  <c r="AX28" s="1"/>
  <c r="AX29" s="1"/>
  <c r="AU14"/>
  <c r="AU15" s="1"/>
  <c r="AU16" s="1"/>
  <c r="AU17" s="1"/>
  <c r="AU18" s="1"/>
  <c r="AU19" s="1"/>
  <c r="AU20" s="1"/>
  <c r="AU21" s="1"/>
  <c r="AU22" s="1"/>
  <c r="AU23" s="1"/>
  <c r="AU24" s="1"/>
  <c r="AU25" s="1"/>
  <c r="AU26" s="1"/>
  <c r="AU27" s="1"/>
  <c r="AU28" s="1"/>
  <c r="AU29" s="1"/>
  <c r="AN20" l="1"/>
  <c r="AW14"/>
  <c r="AW15" s="1"/>
  <c r="AW16" s="1"/>
  <c r="AW17" s="1"/>
  <c r="AW18" s="1"/>
  <c r="AW19" s="1"/>
  <c r="AW20" s="1"/>
  <c r="AW21" s="1"/>
  <c r="AW22" s="1"/>
  <c r="AW23" s="1"/>
  <c r="AW24" s="1"/>
  <c r="AW25" s="1"/>
  <c r="AW26" s="1"/>
  <c r="AW27" s="1"/>
  <c r="AW28" s="1"/>
  <c r="AW29" s="1"/>
  <c r="AN21" l="1"/>
  <c r="AN22" s="1"/>
  <c r="AN23" s="1"/>
  <c r="AN24" s="1"/>
  <c r="AN25" s="1"/>
  <c r="AN26" s="1"/>
  <c r="AN27" s="1"/>
  <c r="AN28" s="1"/>
  <c r="AN29" s="1"/>
</calcChain>
</file>

<file path=xl/sharedStrings.xml><?xml version="1.0" encoding="utf-8"?>
<sst xmlns="http://schemas.openxmlformats.org/spreadsheetml/2006/main" count="1118" uniqueCount="684">
  <si>
    <t>Rank</t>
  </si>
  <si>
    <t>Rating</t>
  </si>
  <si>
    <t>TitleDate</t>
  </si>
  <si>
    <t>Title</t>
  </si>
  <si>
    <t>Date</t>
  </si>
  <si>
    <t>Date5s</t>
  </si>
  <si>
    <t>Date 10s</t>
  </si>
  <si>
    <t>Date 'XX</t>
  </si>
  <si>
    <t>Votes</t>
  </si>
  <si>
    <t>The Shawshank Redemption (1994)</t>
  </si>
  <si>
    <t>The Shawshank Redemption</t>
  </si>
  <si>
    <t>'94</t>
  </si>
  <si>
    <t>The Godfather (1972)</t>
  </si>
  <si>
    <t>The Godfather</t>
  </si>
  <si>
    <t>'72</t>
  </si>
  <si>
    <t>The Godfather: Part II (1974)</t>
  </si>
  <si>
    <t>The Godfather: Part II</t>
  </si>
  <si>
    <t>'74</t>
  </si>
  <si>
    <t>Pulp Fiction (1994)</t>
  </si>
  <si>
    <t>Pulp Fiction</t>
  </si>
  <si>
    <t>The Good, the Bad and the Ugly (1966)</t>
  </si>
  <si>
    <t>The Good, the Bad and the Ugly</t>
  </si>
  <si>
    <t>'66</t>
  </si>
  <si>
    <t>The Dark Knight (2008)</t>
  </si>
  <si>
    <t>The Dark Knight</t>
  </si>
  <si>
    <t>'08</t>
  </si>
  <si>
    <t>12 Angry Men (1957)</t>
  </si>
  <si>
    <t>12 Angry Men</t>
  </si>
  <si>
    <t>'57</t>
  </si>
  <si>
    <t>Schindler's List (1993)</t>
  </si>
  <si>
    <t>Schindler's List</t>
  </si>
  <si>
    <t>'93</t>
  </si>
  <si>
    <t>The Lord of the Rings: The Return of the King (2003)</t>
  </si>
  <si>
    <t>The Lord of the Rings: The Return of the King</t>
  </si>
  <si>
    <t>'03</t>
  </si>
  <si>
    <t>Fight Club (1999)</t>
  </si>
  <si>
    <t>Fight Club</t>
  </si>
  <si>
    <t>'99</t>
  </si>
  <si>
    <t>Star Wars: Episode V - The Empire Strikes Back (1980)</t>
  </si>
  <si>
    <t>Star Wars: Episode V - The Empire Strikes Back</t>
  </si>
  <si>
    <t>'80</t>
  </si>
  <si>
    <t>The Lord of the Rings: The Fellowship of the Ring (2001)</t>
  </si>
  <si>
    <t>The Lord of the Rings: The Fellowship of the Ring</t>
  </si>
  <si>
    <t>'01</t>
  </si>
  <si>
    <t>One Flew Over the Cuckoo's Nest (1975)</t>
  </si>
  <si>
    <t>One Flew Over the Cuckoo's Nest</t>
  </si>
  <si>
    <t>'75</t>
  </si>
  <si>
    <t>Goodfellas (1990)</t>
  </si>
  <si>
    <t>Goodfellas</t>
  </si>
  <si>
    <t>'90</t>
  </si>
  <si>
    <t>Seven Samurai (1954)</t>
  </si>
  <si>
    <t>Seven Samurai</t>
  </si>
  <si>
    <t>'54</t>
  </si>
  <si>
    <t>Inception (2010)</t>
  </si>
  <si>
    <t>Inception</t>
  </si>
  <si>
    <t>'10</t>
  </si>
  <si>
    <t>Star Wars (1977)</t>
  </si>
  <si>
    <t>Star Wars</t>
  </si>
  <si>
    <t>'77</t>
  </si>
  <si>
    <t>Forrest Gump (1994)</t>
  </si>
  <si>
    <t>Forrest Gump</t>
  </si>
  <si>
    <t>The Matrix (1999)</t>
  </si>
  <si>
    <t>The Matrix</t>
  </si>
  <si>
    <t>The Lord of the Rings: The Two Towers (2002)</t>
  </si>
  <si>
    <t>The Lord of the Rings: The Two Towers</t>
  </si>
  <si>
    <t>'02</t>
  </si>
  <si>
    <t>City of God (2002)</t>
  </si>
  <si>
    <t>City of God</t>
  </si>
  <si>
    <t>The Silence of the Lambs (1991)</t>
  </si>
  <si>
    <t>The Silence of the Lambs</t>
  </si>
  <si>
    <t>'91</t>
  </si>
  <si>
    <t>Se7en (1995)</t>
  </si>
  <si>
    <t>Se7en</t>
  </si>
  <si>
    <t>'95</t>
  </si>
  <si>
    <t>Once Upon a Time in the West (1968)</t>
  </si>
  <si>
    <t>Once Upon a Time in the West</t>
  </si>
  <si>
    <t>'68</t>
  </si>
  <si>
    <t>Casablanca (1942)</t>
  </si>
  <si>
    <t>Casablanca</t>
  </si>
  <si>
    <t>'42</t>
  </si>
  <si>
    <t>The Usual Suspects (1995)</t>
  </si>
  <si>
    <t>The Usual Suspects</t>
  </si>
  <si>
    <t>Raiders of the Lost Ark (1981)</t>
  </si>
  <si>
    <t>Raiders of the Lost Ark</t>
  </si>
  <si>
    <t>'81</t>
  </si>
  <si>
    <t>Rear Window (1954)</t>
  </si>
  <si>
    <t>Rear Window</t>
  </si>
  <si>
    <t>It's a Wonderful Life (1946)</t>
  </si>
  <si>
    <t>It's a Wonderful Life</t>
  </si>
  <si>
    <t>'46</t>
  </si>
  <si>
    <t>Psycho (1960)</t>
  </si>
  <si>
    <t>Psycho</t>
  </si>
  <si>
    <t>'60</t>
  </si>
  <si>
    <t>Léon: The Professional (1994)</t>
  </si>
  <si>
    <t>Léon: The Professional</t>
  </si>
  <si>
    <t>Sunset Blvd. (1950)</t>
  </si>
  <si>
    <t>Sunset Blvd.</t>
  </si>
  <si>
    <t>'50</t>
  </si>
  <si>
    <t>American History X (1998)</t>
  </si>
  <si>
    <t>American History X</t>
  </si>
  <si>
    <t>'98</t>
  </si>
  <si>
    <t>Apocalypse Now (1979)</t>
  </si>
  <si>
    <t>Apocalypse Now</t>
  </si>
  <si>
    <t>'79</t>
  </si>
  <si>
    <t>Terminator 2: Judgment Day (1991)</t>
  </si>
  <si>
    <t>Terminator 2: Judgment Day</t>
  </si>
  <si>
    <t>Memento (2000)</t>
  </si>
  <si>
    <t>Memento</t>
  </si>
  <si>
    <t>'00</t>
  </si>
  <si>
    <t>Saving Private Ryan (1998)</t>
  </si>
  <si>
    <t>Saving Private Ryan</t>
  </si>
  <si>
    <t>City Lights (1931)</t>
  </si>
  <si>
    <t>City Lights</t>
  </si>
  <si>
    <t>'31</t>
  </si>
  <si>
    <t>Dr. Strangelove or: How I Learned to Stop Worrying and Love the Bomb (1964)</t>
  </si>
  <si>
    <t>Dr. Strangelove or: How I Learned to Stop Worrying and Love the Bomb</t>
  </si>
  <si>
    <t>'64</t>
  </si>
  <si>
    <t>Alien (1979)</t>
  </si>
  <si>
    <t>Alien</t>
  </si>
  <si>
    <t>Modern Times (1936)</t>
  </si>
  <si>
    <t>Modern Times</t>
  </si>
  <si>
    <t>'36</t>
  </si>
  <si>
    <t>Spirited Away (2001)</t>
  </si>
  <si>
    <t>Spirited Away</t>
  </si>
  <si>
    <t>Gravity (2013)</t>
  </si>
  <si>
    <t>Gravity</t>
  </si>
  <si>
    <t>'13</t>
  </si>
  <si>
    <t>North by Northwest (1959)</t>
  </si>
  <si>
    <t>North by Northwest</t>
  </si>
  <si>
    <t>'59</t>
  </si>
  <si>
    <t>Back to the Future (1985)</t>
  </si>
  <si>
    <t>Back to the Future</t>
  </si>
  <si>
    <t>'85</t>
  </si>
  <si>
    <t>Citizen Kane (1941)</t>
  </si>
  <si>
    <t>Citizen Kane</t>
  </si>
  <si>
    <t>'41</t>
  </si>
  <si>
    <t>The Pianist (2002)</t>
  </si>
  <si>
    <t>The Pianist</t>
  </si>
  <si>
    <t>M (1931)</t>
  </si>
  <si>
    <t>M</t>
  </si>
  <si>
    <t>Life Is Beautiful (1997)</t>
  </si>
  <si>
    <t>Life Is Beautiful</t>
  </si>
  <si>
    <t>'97</t>
  </si>
  <si>
    <t>The Shining (1980)</t>
  </si>
  <si>
    <t>The Shining</t>
  </si>
  <si>
    <t>The Departed (2006)</t>
  </si>
  <si>
    <t>The Departed</t>
  </si>
  <si>
    <t>'06</t>
  </si>
  <si>
    <t>Paths of Glory (1957)</t>
  </si>
  <si>
    <t>Paths of Glory</t>
  </si>
  <si>
    <t>Vertigo (1958)</t>
  </si>
  <si>
    <t>Vertigo</t>
  </si>
  <si>
    <t>'58</t>
  </si>
  <si>
    <t>American Beauty (1999)</t>
  </si>
  <si>
    <t>American Beauty</t>
  </si>
  <si>
    <t>Django Unchained (2012)</t>
  </si>
  <si>
    <t>Django Unchained</t>
  </si>
  <si>
    <t>'12</t>
  </si>
  <si>
    <t>Double Indemnity (1944)</t>
  </si>
  <si>
    <t>Double Indemnity</t>
  </si>
  <si>
    <t>'44</t>
  </si>
  <si>
    <t>Taxi Driver (1976)</t>
  </si>
  <si>
    <t>Taxi Driver</t>
  </si>
  <si>
    <t>'76</t>
  </si>
  <si>
    <t>The Dark Knight Rises (2012)</t>
  </si>
  <si>
    <t>The Dark Knight Rises</t>
  </si>
  <si>
    <t>Aliens (1986)</t>
  </si>
  <si>
    <t>Aliens</t>
  </si>
  <si>
    <t>'86</t>
  </si>
  <si>
    <t>The Green Mile (1999)</t>
  </si>
  <si>
    <t>The Green Mile</t>
  </si>
  <si>
    <t>The Intouchables (2011)</t>
  </si>
  <si>
    <t>The Intouchables</t>
  </si>
  <si>
    <t>'11</t>
  </si>
  <si>
    <t>Gladiator (2000)</t>
  </si>
  <si>
    <t>Gladiator</t>
  </si>
  <si>
    <t>WALL·E (2008)</t>
  </si>
  <si>
    <t>WALL·E</t>
  </si>
  <si>
    <t>The Lives of Others (2006)</t>
  </si>
  <si>
    <t>The Lives of Others</t>
  </si>
  <si>
    <t>Toy Story 3 (2010)</t>
  </si>
  <si>
    <t>Toy Story 3</t>
  </si>
  <si>
    <t>The Great Dictator (1940)</t>
  </si>
  <si>
    <t>The Great Dictator</t>
  </si>
  <si>
    <t>'40</t>
  </si>
  <si>
    <t>A Clockwork Orange (1971)</t>
  </si>
  <si>
    <t>A Clockwork Orange</t>
  </si>
  <si>
    <t>'71</t>
  </si>
  <si>
    <t>The Prestige (2006)</t>
  </si>
  <si>
    <t>The Prestige</t>
  </si>
  <si>
    <t>Amélie (2001)</t>
  </si>
  <si>
    <t>Amélie</t>
  </si>
  <si>
    <t>Lawrence of Arabia (1962)</t>
  </si>
  <si>
    <t>Lawrence of Arabia</t>
  </si>
  <si>
    <t>'62</t>
  </si>
  <si>
    <t>To Kill a Mockingbird (1962)</t>
  </si>
  <si>
    <t>To Kill a Mockingbird</t>
  </si>
  <si>
    <t>Reservoir Dogs (1992)</t>
  </si>
  <si>
    <t>Reservoir Dogs</t>
  </si>
  <si>
    <t>'92</t>
  </si>
  <si>
    <t>Das Boot (1981)</t>
  </si>
  <si>
    <t>Das Boot</t>
  </si>
  <si>
    <t>Cinema Paradiso (1988)</t>
  </si>
  <si>
    <t>Cinema Paradiso</t>
  </si>
  <si>
    <t>'88</t>
  </si>
  <si>
    <t>The Lion King (1994)</t>
  </si>
  <si>
    <t>The Lion King</t>
  </si>
  <si>
    <t>The Treasure of the Sierra Madre (1948)</t>
  </si>
  <si>
    <t>The Treasure of the Sierra Madre</t>
  </si>
  <si>
    <t>'48</t>
  </si>
  <si>
    <t>The Third Man (1949)</t>
  </si>
  <si>
    <t>The Third Man</t>
  </si>
  <si>
    <t>'49</t>
  </si>
  <si>
    <t>Once Upon a Time in America (1984)</t>
  </si>
  <si>
    <t>Once Upon a Time in America</t>
  </si>
  <si>
    <t>'84</t>
  </si>
  <si>
    <t>Requiem for a Dream (2000)</t>
  </si>
  <si>
    <t>Requiem for a Dream</t>
  </si>
  <si>
    <t>Star Wars: Episode VI - Return of the Jedi (1983)</t>
  </si>
  <si>
    <t>Star Wars: Episode VI - Return of the Jedi</t>
  </si>
  <si>
    <t>'83</t>
  </si>
  <si>
    <t>Eternal Sunshine of the Spotless Mind (2004)</t>
  </si>
  <si>
    <t>Eternal Sunshine of the Spotless Mind</t>
  </si>
  <si>
    <t>'04</t>
  </si>
  <si>
    <t>Full Metal Jacket (1987)</t>
  </si>
  <si>
    <t>Full Metal Jacket</t>
  </si>
  <si>
    <t>'87</t>
  </si>
  <si>
    <t>Braveheart (1995)</t>
  </si>
  <si>
    <t>Braveheart</t>
  </si>
  <si>
    <t>L.A. Confidential (1997)</t>
  </si>
  <si>
    <t>L.A. Confidential</t>
  </si>
  <si>
    <t>Oldboy (2003)</t>
  </si>
  <si>
    <t>Oldboy</t>
  </si>
  <si>
    <t>Singin' in the Rain (1952)</t>
  </si>
  <si>
    <t>Singin' in the Rain</t>
  </si>
  <si>
    <t>'52</t>
  </si>
  <si>
    <t>Metropolis (1927)</t>
  </si>
  <si>
    <t>Metropolis</t>
  </si>
  <si>
    <t>'27</t>
  </si>
  <si>
    <t>Chinatown (1974)</t>
  </si>
  <si>
    <t>Chinatown</t>
  </si>
  <si>
    <t>Rashomon (1950)</t>
  </si>
  <si>
    <t>Rashomon</t>
  </si>
  <si>
    <t>Some Like It Hot (1959)</t>
  </si>
  <si>
    <t>Some Like It Hot</t>
  </si>
  <si>
    <t>Bicycle Thieves (1948)</t>
  </si>
  <si>
    <t>Bicycle Thieves</t>
  </si>
  <si>
    <t>All About Eve (1950)</t>
  </si>
  <si>
    <t>All About Eve</t>
  </si>
  <si>
    <t>Monty Python and the Holy Grail (1975)</t>
  </si>
  <si>
    <t>Monty Python and the Holy Grail</t>
  </si>
  <si>
    <t>Princess Mononoke (1997)</t>
  </si>
  <si>
    <t>Princess Mononoke</t>
  </si>
  <si>
    <t>Amadeus (1984)</t>
  </si>
  <si>
    <t>Amadeus</t>
  </si>
  <si>
    <t>2001: A Space Odyssey (1968)</t>
  </si>
  <si>
    <t>2001: A Space Odyssey</t>
  </si>
  <si>
    <t>Witness for the Prosecution (1957)</t>
  </si>
  <si>
    <t>Witness for the Prosecution</t>
  </si>
  <si>
    <t>The Apartment (1960)</t>
  </si>
  <si>
    <t>The Apartment</t>
  </si>
  <si>
    <t>The Sting (1973)</t>
  </si>
  <si>
    <t>The Sting</t>
  </si>
  <si>
    <t>'73</t>
  </si>
  <si>
    <t>Unforgiven (1992)</t>
  </si>
  <si>
    <t>Unforgiven</t>
  </si>
  <si>
    <t>Grave of the Fireflies (1988)</t>
  </si>
  <si>
    <t>Grave of the Fireflies</t>
  </si>
  <si>
    <t>Indiana Jones and the Last Crusade (1989)</t>
  </si>
  <si>
    <t>Indiana Jones and the Last Crusade</t>
  </si>
  <si>
    <t>'89</t>
  </si>
  <si>
    <t>Raging Bull (1980)</t>
  </si>
  <si>
    <t>Raging Bull</t>
  </si>
  <si>
    <t>The Bridge on the River Kwai (1957)</t>
  </si>
  <si>
    <t>The Bridge on the River Kwai</t>
  </si>
  <si>
    <t>Die Hard (1988)</t>
  </si>
  <si>
    <t>Die Hard</t>
  </si>
  <si>
    <t>Yojimbo (1961)</t>
  </si>
  <si>
    <t>Yojimbo</t>
  </si>
  <si>
    <t>'61</t>
  </si>
  <si>
    <t>Batman Begins (2005)</t>
  </si>
  <si>
    <t>Batman Begins</t>
  </si>
  <si>
    <t>'05</t>
  </si>
  <si>
    <t>A Separation (2011)</t>
  </si>
  <si>
    <t>A Separation</t>
  </si>
  <si>
    <t>Inglourious Basterds (2009)</t>
  </si>
  <si>
    <t>Inglourious Basterds</t>
  </si>
  <si>
    <t>'09</t>
  </si>
  <si>
    <t>For a Few Dollars More (1965)</t>
  </si>
  <si>
    <t>For a Few Dollars More</t>
  </si>
  <si>
    <t>'65</t>
  </si>
  <si>
    <t>Mr. Smith Goes to Washington (1939)</t>
  </si>
  <si>
    <t>Mr. Smith Goes to Washington</t>
  </si>
  <si>
    <t>'39</t>
  </si>
  <si>
    <t>Snatch. (2000)</t>
  </si>
  <si>
    <t>Snatch.</t>
  </si>
  <si>
    <t>Toy Story (1995)</t>
  </si>
  <si>
    <t>Toy Story</t>
  </si>
  <si>
    <t>On the Waterfront (1954)</t>
  </si>
  <si>
    <t>On the Waterfront</t>
  </si>
  <si>
    <t>The Great Escape (1963)</t>
  </si>
  <si>
    <t>The Great Escape</t>
  </si>
  <si>
    <t>'63</t>
  </si>
  <si>
    <t>Downfall (2004)</t>
  </si>
  <si>
    <t>Downfall</t>
  </si>
  <si>
    <t>Pan's Labyrinth (2006)</t>
  </si>
  <si>
    <t>Pan's Labyrinth</t>
  </si>
  <si>
    <t>Up (2009)</t>
  </si>
  <si>
    <t>Up</t>
  </si>
  <si>
    <t>The General (1926)</t>
  </si>
  <si>
    <t>The General</t>
  </si>
  <si>
    <t>'26</t>
  </si>
  <si>
    <t>The Seventh Seal (1957)</t>
  </si>
  <si>
    <t>The Seventh Seal</t>
  </si>
  <si>
    <t>Heat (1995)</t>
  </si>
  <si>
    <t>Heat</t>
  </si>
  <si>
    <t>The Elephant Man (1980)</t>
  </si>
  <si>
    <t>The Elephant Man</t>
  </si>
  <si>
    <t>The Maltese Falcon (1941)</t>
  </si>
  <si>
    <t>The Maltese Falcon</t>
  </si>
  <si>
    <t>The Kid (1921)</t>
  </si>
  <si>
    <t>The Kid</t>
  </si>
  <si>
    <t>'21</t>
  </si>
  <si>
    <t>Blade Runner (1982)</t>
  </si>
  <si>
    <t>Blade Runner</t>
  </si>
  <si>
    <t>'82</t>
  </si>
  <si>
    <t>Wild Strawberries (1957)</t>
  </si>
  <si>
    <t>Wild Strawberries</t>
  </si>
  <si>
    <t>Rebecca (1940)</t>
  </si>
  <si>
    <t>Rebecca</t>
  </si>
  <si>
    <t>Scarface (1983)</t>
  </si>
  <si>
    <t>Scarface</t>
  </si>
  <si>
    <t>Ikiru (1952)</t>
  </si>
  <si>
    <t>Ikiru</t>
  </si>
  <si>
    <t>Ran (1985)</t>
  </si>
  <si>
    <t>Ran</t>
  </si>
  <si>
    <t>Fargo (1996)</t>
  </si>
  <si>
    <t>Fargo</t>
  </si>
  <si>
    <t>'96</t>
  </si>
  <si>
    <t>Gran Torino (2008)</t>
  </si>
  <si>
    <t>Gran Torino</t>
  </si>
  <si>
    <t>Touch of Evil (1958)</t>
  </si>
  <si>
    <t>Touch of Evil</t>
  </si>
  <si>
    <t>The Big Lebowski (1998)</t>
  </si>
  <si>
    <t>The Big Lebowski</t>
  </si>
  <si>
    <t>The Gold Rush (1925)</t>
  </si>
  <si>
    <t>The Gold Rush</t>
  </si>
  <si>
    <t>'25</t>
  </si>
  <si>
    <t>The Deer Hunter (1978)</t>
  </si>
  <si>
    <t>The Deer Hunter</t>
  </si>
  <si>
    <t>'78</t>
  </si>
  <si>
    <t>Cool Hand Luke (1967)</t>
  </si>
  <si>
    <t>Cool Hand Luke</t>
  </si>
  <si>
    <t>'67</t>
  </si>
  <si>
    <t>It Happened One Night (1934)</t>
  </si>
  <si>
    <t>It Happened One Night</t>
  </si>
  <si>
    <t>'34</t>
  </si>
  <si>
    <t>Diabolique (1955)</t>
  </si>
  <si>
    <t>Diabolique</t>
  </si>
  <si>
    <t>'55</t>
  </si>
  <si>
    <t>No Country for Old Men (2007)</t>
  </si>
  <si>
    <t>No Country for Old Men</t>
  </si>
  <si>
    <t>'07</t>
  </si>
  <si>
    <t>The Sixth Sense (1999)</t>
  </si>
  <si>
    <t>The Sixth Sense</t>
  </si>
  <si>
    <t>Lock, Stock and Two Smoking Barrels (1998)</t>
  </si>
  <si>
    <t>Lock, Stock and Two Smoking Barrels</t>
  </si>
  <si>
    <t>Jaws (1975)</t>
  </si>
  <si>
    <t>Jaws</t>
  </si>
  <si>
    <t>Good Will Hunting (1997)</t>
  </si>
  <si>
    <t>Good Will Hunting</t>
  </si>
  <si>
    <t>Strangers on a Train (1951)</t>
  </si>
  <si>
    <t>Strangers on a Train</t>
  </si>
  <si>
    <t>'51</t>
  </si>
  <si>
    <t>Casino (1995)</t>
  </si>
  <si>
    <t>Casino</t>
  </si>
  <si>
    <t>Judgment at Nuremberg (1961)</t>
  </si>
  <si>
    <t>Judgment at Nuremberg</t>
  </si>
  <si>
    <t>The Grapes of Wrath (1940)</t>
  </si>
  <si>
    <t>The Grapes of Wrath</t>
  </si>
  <si>
    <t>The Wizard of Oz (1939)</t>
  </si>
  <si>
    <t>The Wizard of Oz</t>
  </si>
  <si>
    <t>Platoon (1986)</t>
  </si>
  <si>
    <t>Platoon</t>
  </si>
  <si>
    <t>Sin City (2005)</t>
  </si>
  <si>
    <t>Sin City</t>
  </si>
  <si>
    <t>Butch Cassidy and the Sundance Kid (1969)</t>
  </si>
  <si>
    <t>Butch Cassidy and the Sundance Kid</t>
  </si>
  <si>
    <t>'69</t>
  </si>
  <si>
    <t>Kill Bill: Vol. 1 (2003)</t>
  </si>
  <si>
    <t>Kill Bill: Vol. 1</t>
  </si>
  <si>
    <t>The Thing (1982)</t>
  </si>
  <si>
    <t>The Thing</t>
  </si>
  <si>
    <t>Trainspotting (1996)</t>
  </si>
  <si>
    <t>Trainspotting</t>
  </si>
  <si>
    <t>Gone with the Wind (1939)</t>
  </si>
  <si>
    <t>Gone with the Wind</t>
  </si>
  <si>
    <t>High Noon (1952)</t>
  </si>
  <si>
    <t>High Noon</t>
  </si>
  <si>
    <t>Annie Hall (1977)</t>
  </si>
  <si>
    <t>Annie Hall</t>
  </si>
  <si>
    <t>Hotel Rwanda (2004)</t>
  </si>
  <si>
    <t>Hotel Rwanda</t>
  </si>
  <si>
    <t>The Hunt (2012)</t>
  </si>
  <si>
    <t>The Hunt</t>
  </si>
  <si>
    <t>Warrior (2011)</t>
  </si>
  <si>
    <t>Warrior</t>
  </si>
  <si>
    <t>The Secret in Their Eyes (2009)</t>
  </si>
  <si>
    <t>The Secret in Their Eyes</t>
  </si>
  <si>
    <t>Finding Nemo (2003)</t>
  </si>
  <si>
    <t>Finding Nemo</t>
  </si>
  <si>
    <t>My Neighbor Totoro (1988)</t>
  </si>
  <si>
    <t>My Neighbor Totoro</t>
  </si>
  <si>
    <t>V for Vendetta (2005)</t>
  </si>
  <si>
    <t>V for Vendetta</t>
  </si>
  <si>
    <t>Notorious (1946)</t>
  </si>
  <si>
    <t>Notorious</t>
  </si>
  <si>
    <t>Dial M for Murder (1954)</t>
  </si>
  <si>
    <t>Dial M for Murder</t>
  </si>
  <si>
    <t>The Avengers (2012)</t>
  </si>
  <si>
    <t>The Avengers</t>
  </si>
  <si>
    <t>How to Train Your Dragon (2010)</t>
  </si>
  <si>
    <t>How to Train Your Dragon</t>
  </si>
  <si>
    <t>Life of Brian (1979)</t>
  </si>
  <si>
    <t>Life of Brian</t>
  </si>
  <si>
    <t>Into the Wild (2007)</t>
  </si>
  <si>
    <t>Into the Wild</t>
  </si>
  <si>
    <t>The Best Years of Our Lives (1946)</t>
  </si>
  <si>
    <t>The Best Years of Our Lives</t>
  </si>
  <si>
    <t>Network (1976)</t>
  </si>
  <si>
    <t>Network</t>
  </si>
  <si>
    <t>The Terminator (1984)</t>
  </si>
  <si>
    <t>The Terminator</t>
  </si>
  <si>
    <t>Million Dollar Baby (2004)</t>
  </si>
  <si>
    <t>Million Dollar Baby</t>
  </si>
  <si>
    <t>There Will Be Blood (2007)</t>
  </si>
  <si>
    <t>There Will Be Blood</t>
  </si>
  <si>
    <t>Ben-Hur (1959)</t>
  </si>
  <si>
    <t>Ben-Hur</t>
  </si>
  <si>
    <t>The Night of the Hunter (1955)</t>
  </si>
  <si>
    <t>The Night of the Hunter</t>
  </si>
  <si>
    <t>The Big Sleep (1946)</t>
  </si>
  <si>
    <t>The Big Sleep</t>
  </si>
  <si>
    <t>The King's Speech (2010)</t>
  </si>
  <si>
    <t>The King's Speech</t>
  </si>
  <si>
    <t>Stand by Me (1986)</t>
  </si>
  <si>
    <t>Stand by Me</t>
  </si>
  <si>
    <t>The 400 Blows (1959)</t>
  </si>
  <si>
    <t>The 400 Blows</t>
  </si>
  <si>
    <t>Twelve Monkeys (1995)</t>
  </si>
  <si>
    <t>Twelve Monkeys</t>
  </si>
  <si>
    <t>Groundhog Day (1993)</t>
  </si>
  <si>
    <t>Groundhog Day</t>
  </si>
  <si>
    <t>Donnie Darko (2001)</t>
  </si>
  <si>
    <t>Donnie Darko</t>
  </si>
  <si>
    <t>Dog Day Afternoon (1975)</t>
  </si>
  <si>
    <t>Dog Day Afternoon</t>
  </si>
  <si>
    <t>Amores Perros (2000)</t>
  </si>
  <si>
    <t>Amores Perros</t>
  </si>
  <si>
    <t>Howl's Moving Castle (2004)</t>
  </si>
  <si>
    <t>Howl's Moving Castle</t>
  </si>
  <si>
    <t>Mary and Max (2009)</t>
  </si>
  <si>
    <t>Mary and Max</t>
  </si>
  <si>
    <t>Gandhi (1982)</t>
  </si>
  <si>
    <t>Gandhi</t>
  </si>
  <si>
    <t>The Bourne Ultimatum (2007)</t>
  </si>
  <si>
    <t>The Bourne Ultimatum</t>
  </si>
  <si>
    <t>A Beautiful Mind (2001)</t>
  </si>
  <si>
    <t>A Beautiful Mind</t>
  </si>
  <si>
    <t>Persona (1966)</t>
  </si>
  <si>
    <t>Persona</t>
  </si>
  <si>
    <t>The Killing (1956)</t>
  </si>
  <si>
    <t>The Killing</t>
  </si>
  <si>
    <t>'56</t>
  </si>
  <si>
    <t>The Graduate (1967)</t>
  </si>
  <si>
    <t>The Graduate</t>
  </si>
  <si>
    <t>Rush (2013)</t>
  </si>
  <si>
    <t>Rush</t>
  </si>
  <si>
    <t>Black Swan (2010)</t>
  </si>
  <si>
    <t>Black Swan</t>
  </si>
  <si>
    <t>The Princess Bride (1987)</t>
  </si>
  <si>
    <t>The Princess Bride</t>
  </si>
  <si>
    <t>Who's Afraid of Virginia Woolf? (1966)</t>
  </si>
  <si>
    <t>Who's Afraid of Virginia Woolf?</t>
  </si>
  <si>
    <t>The Hustler (1961)</t>
  </si>
  <si>
    <t>The Hustler</t>
  </si>
  <si>
    <t>The Man Who Shot Liberty Valance (1962)</t>
  </si>
  <si>
    <t>The Man Who Shot Liberty Valance</t>
  </si>
  <si>
    <t>La Strada (1954)</t>
  </si>
  <si>
    <t>La Strada</t>
  </si>
  <si>
    <t>Anatomy of a Murder (1959)</t>
  </si>
  <si>
    <t>Anatomy of a Murder</t>
  </si>
  <si>
    <t>8½ (1963)</t>
  </si>
  <si>
    <t>8½</t>
  </si>
  <si>
    <t>The Manchurian Candidate (1962)</t>
  </si>
  <si>
    <t>The Manchurian Candidate</t>
  </si>
  <si>
    <t>Rocky (1976)</t>
  </si>
  <si>
    <t>Rocky</t>
  </si>
  <si>
    <t>The Exorcist (1973)</t>
  </si>
  <si>
    <t>The Exorcist</t>
  </si>
  <si>
    <t>Slumdog Millionaire (2008)</t>
  </si>
  <si>
    <t>Slumdog Millionaire</t>
  </si>
  <si>
    <t>In the Name of the Father (1993)</t>
  </si>
  <si>
    <t>In the Name of the Father</t>
  </si>
  <si>
    <t>Stalag 17 (1953)</t>
  </si>
  <si>
    <t>Stalag 17</t>
  </si>
  <si>
    <t>'53</t>
  </si>
  <si>
    <t>Rope (1948)</t>
  </si>
  <si>
    <t>Rope</t>
  </si>
  <si>
    <t>The Wild Bunch (1969)</t>
  </si>
  <si>
    <t>The Wild Bunch</t>
  </si>
  <si>
    <t>Barry Lyndon (1975)</t>
  </si>
  <si>
    <t>Barry Lyndon</t>
  </si>
  <si>
    <t>Monsters, Inc. (2001)</t>
  </si>
  <si>
    <t>Monsters, Inc.</t>
  </si>
  <si>
    <t>Fanny and Alexander (1982)</t>
  </si>
  <si>
    <t>Fanny and Alexander</t>
  </si>
  <si>
    <t>Infernal Affairs (2002)</t>
  </si>
  <si>
    <t>Infernal Affairs</t>
  </si>
  <si>
    <t>The Truman Show (1998)</t>
  </si>
  <si>
    <t>The Truman Show</t>
  </si>
  <si>
    <t>Roman Holiday (1953)</t>
  </si>
  <si>
    <t>Roman Holiday</t>
  </si>
  <si>
    <t>Life of Pi (2012)</t>
  </si>
  <si>
    <t>Life of Pi</t>
  </si>
  <si>
    <t>Pirates of the Caribbean: The Curse of the Black Pearl (2003)</t>
  </si>
  <si>
    <t>Pirates of the Caribbean: The Curse of the Black Pearl</t>
  </si>
  <si>
    <t>Memories of Murder (2003)</t>
  </si>
  <si>
    <t>Memories of Murder</t>
  </si>
  <si>
    <t>All Quiet on the Western Front (1930)</t>
  </si>
  <si>
    <t>All Quiet on the Western Front</t>
  </si>
  <si>
    <t>'30</t>
  </si>
  <si>
    <t>Harry Potter and the Deathly Hallows: Part 2 (2011)</t>
  </si>
  <si>
    <t>Harry Potter and the Deathly Hallows: Part 2</t>
  </si>
  <si>
    <t>Sleuth (1972)</t>
  </si>
  <si>
    <t>Sleuth</t>
  </si>
  <si>
    <t>Stalker (1979)</t>
  </si>
  <si>
    <t>Stalker</t>
  </si>
  <si>
    <t>Jurassic Park (1993)</t>
  </si>
  <si>
    <t>Jurassic Park</t>
  </si>
  <si>
    <t>A Streetcar Named Desire (1951)</t>
  </si>
  <si>
    <t>A Streetcar Named Desire</t>
  </si>
  <si>
    <t>Star Trek (2009)</t>
  </si>
  <si>
    <t>Star Trek</t>
  </si>
  <si>
    <t>Ratatouille (2007)</t>
  </si>
  <si>
    <t>Ratatouille</t>
  </si>
  <si>
    <t>Ip Man (2008)</t>
  </si>
  <si>
    <t>Ip Man</t>
  </si>
  <si>
    <t>A Fistful of Dollars (1964)</t>
  </si>
  <si>
    <t>A Fistful of Dollars</t>
  </si>
  <si>
    <t>The Diving Bell and the Butterfly (2007)</t>
  </si>
  <si>
    <t>The Diving Bell and the Butterfly</t>
  </si>
  <si>
    <t>The Hobbit: An Unexpected Journey (2012)</t>
  </si>
  <si>
    <t>The Hobbit: An Unexpected Journey</t>
  </si>
  <si>
    <t>District 9 (2009)</t>
  </si>
  <si>
    <t>District 9</t>
  </si>
  <si>
    <t>Shutter Island (2010)</t>
  </si>
  <si>
    <t>Shutter Island</t>
  </si>
  <si>
    <t>Rain Man (1988)</t>
  </si>
  <si>
    <t>Rain Man</t>
  </si>
  <si>
    <t>Incendies (2010)</t>
  </si>
  <si>
    <t>Incendies</t>
  </si>
  <si>
    <t>Rosemary's Baby (1968)</t>
  </si>
  <si>
    <t>Rosemary's Baby</t>
  </si>
  <si>
    <t>La Haine (1995)</t>
  </si>
  <si>
    <t>La Haine</t>
  </si>
  <si>
    <t>3 Idiots (2009)</t>
  </si>
  <si>
    <t>3 Idiots</t>
  </si>
  <si>
    <t>The Artist (2011)</t>
  </si>
  <si>
    <t>The Artist</t>
  </si>
  <si>
    <t>Nausicaä of the Valley of the Wind (1984)</t>
  </si>
  <si>
    <t>Nausicaä of the Valley of the Wind</t>
  </si>
  <si>
    <t>Beauty and the Beast (1991)</t>
  </si>
  <si>
    <t>Beauty and the Beast</t>
  </si>
  <si>
    <t>Three Colors: Red (1994)</t>
  </si>
  <si>
    <t>Three Colors: Red</t>
  </si>
  <si>
    <t>Bringing Up Baby (1938)</t>
  </si>
  <si>
    <t>Bringing Up Baby</t>
  </si>
  <si>
    <t>'38</t>
  </si>
  <si>
    <t>Mystic River (2003)</t>
  </si>
  <si>
    <t>Mystic River</t>
  </si>
  <si>
    <t>In the Heat of the Night (1967)</t>
  </si>
  <si>
    <t>In the Heat of the Night</t>
  </si>
  <si>
    <t>Arsenic and Old Lace (1944)</t>
  </si>
  <si>
    <t>Arsenic and Old Lace</t>
  </si>
  <si>
    <t>Before Sunrise (1995)</t>
  </si>
  <si>
    <t>Before Sunrise</t>
  </si>
  <si>
    <t>Papillon (1973)</t>
  </si>
  <si>
    <t>Papillon</t>
  </si>
  <si>
    <t>1920-1924</t>
  </si>
  <si>
    <t>1925-1929</t>
  </si>
  <si>
    <t>1930-1934</t>
  </si>
  <si>
    <t>1935-1939</t>
  </si>
  <si>
    <t>1940-1944</t>
  </si>
  <si>
    <t>1945-1949</t>
  </si>
  <si>
    <t>1950-1954</t>
  </si>
  <si>
    <t>1955-1959</t>
  </si>
  <si>
    <t>1960-1964</t>
  </si>
  <si>
    <t>1965-1969</t>
  </si>
  <si>
    <t>1970-1974</t>
  </si>
  <si>
    <t>1975-1979</t>
  </si>
  <si>
    <t>1980-1984</t>
  </si>
  <si>
    <t>1985-1989</t>
  </si>
  <si>
    <t>1990-1994</t>
  </si>
  <si>
    <t>1995-1999</t>
  </si>
  <si>
    <t>2000-2004</t>
  </si>
  <si>
    <t>2005-2009</t>
  </si>
  <si>
    <t>2010-2014</t>
  </si>
  <si>
    <t>Total Count</t>
  </si>
  <si>
    <t>Selected Count</t>
  </si>
  <si>
    <t>Overall Average</t>
  </si>
  <si>
    <t>Selected Average</t>
  </si>
  <si>
    <t>Min Rank</t>
  </si>
  <si>
    <t>Max Rank</t>
  </si>
  <si>
    <t>Accum. Sel. Count%</t>
  </si>
  <si>
    <t>LastRow</t>
  </si>
  <si>
    <t>1920:</t>
  </si>
  <si>
    <t>1925:</t>
  </si>
  <si>
    <t>1930:</t>
  </si>
  <si>
    <t>1935:</t>
  </si>
  <si>
    <t>1940:</t>
  </si>
  <si>
    <t>1945:</t>
  </si>
  <si>
    <t>1950:</t>
  </si>
  <si>
    <t>1955:</t>
  </si>
  <si>
    <t>1960:</t>
  </si>
  <si>
    <t>1965:</t>
  </si>
  <si>
    <t>1970:</t>
  </si>
  <si>
    <t>1975:</t>
  </si>
  <si>
    <t>1980:</t>
  </si>
  <si>
    <t>1985:</t>
  </si>
  <si>
    <t>1990:</t>
  </si>
  <si>
    <t>1995:</t>
  </si>
  <si>
    <t>2000:</t>
  </si>
  <si>
    <t>2005:</t>
  </si>
  <si>
    <t>2010:</t>
  </si>
  <si>
    <t>(Rank) Title</t>
  </si>
  <si>
    <t>Min Year</t>
  </si>
  <si>
    <t>Max Year</t>
  </si>
  <si>
    <t>Find1920</t>
  </si>
  <si>
    <t>Qarts1920</t>
  </si>
  <si>
    <t>Min</t>
  </si>
  <si>
    <t>Q1</t>
  </si>
  <si>
    <t>Med</t>
  </si>
  <si>
    <t>Q3</t>
  </si>
  <si>
    <t>Max</t>
  </si>
  <si>
    <t>Count</t>
  </si>
  <si>
    <t>Find1930</t>
  </si>
  <si>
    <t>Sort1930</t>
  </si>
  <si>
    <t>Qarts1930</t>
  </si>
  <si>
    <t>Find1940</t>
  </si>
  <si>
    <t>Sort1940</t>
  </si>
  <si>
    <t>Qarts1940</t>
  </si>
  <si>
    <t>Find1950</t>
  </si>
  <si>
    <t>Sort1950</t>
  </si>
  <si>
    <t>Qarts1950</t>
  </si>
  <si>
    <t>Find1960</t>
  </si>
  <si>
    <t>Sort1960</t>
  </si>
  <si>
    <t>Qarts1960</t>
  </si>
  <si>
    <t>Find1970</t>
  </si>
  <si>
    <t>Sort1970</t>
  </si>
  <si>
    <t>Qarts1970</t>
  </si>
  <si>
    <t>Find1980</t>
  </si>
  <si>
    <t>Sort1980</t>
  </si>
  <si>
    <t>Qarts1980</t>
  </si>
  <si>
    <t>Find1990</t>
  </si>
  <si>
    <t>Sort1990</t>
  </si>
  <si>
    <t>Qarts1990</t>
  </si>
  <si>
    <t>Find2000</t>
  </si>
  <si>
    <t>Sort2000</t>
  </si>
  <si>
    <t>Qarts2000</t>
  </si>
  <si>
    <t>Find2010</t>
  </si>
  <si>
    <t>Sort2010</t>
  </si>
  <si>
    <t>Qarts2010</t>
  </si>
  <si>
    <t>Sort1920-&gt;Rating</t>
  </si>
  <si>
    <t>Avg</t>
  </si>
  <si>
    <t>min</t>
  </si>
  <si>
    <t>max</t>
  </si>
  <si>
    <t>C = the mean vote across the whole report (currently 7.0)</t>
  </si>
  <si>
    <t>m = minimum votes required to be listed in the Top 250 (currently 25000)</t>
  </si>
  <si>
    <t>v = number of votes for the movie = (votes)</t>
  </si>
  <si>
    <t>R = average for the movie (mean) = (Rating)</t>
  </si>
  <si>
    <t>where:</t>
  </si>
  <si>
    <t xml:space="preserve"> weighted rating (WR) = (v ÷ (v+m)) × R + (m ÷ (v+m)) × C </t>
  </si>
  <si>
    <r>
      <t xml:space="preserve">The formula for calculating the Top Rated 250 Titles gives a </t>
    </r>
    <r>
      <rPr>
        <b/>
        <sz val="7.5"/>
        <color indexed="63"/>
        <rFont val="Arial"/>
        <family val="2"/>
      </rPr>
      <t>true Bayesian estimate</t>
    </r>
    <r>
      <rPr>
        <sz val="7.5"/>
        <color indexed="63"/>
        <rFont val="Arial"/>
        <family val="2"/>
      </rPr>
      <t>:</t>
    </r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</si>
</sst>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sz val="7.5"/>
      <color rgb="FF333333"/>
      <name val="Arial"/>
      <family val="2"/>
    </font>
    <font>
      <sz val="10"/>
      <color rgb="FF333333"/>
      <name val="Arial Unicode MS"/>
      <family val="2"/>
    </font>
    <font>
      <b/>
      <sz val="7.5"/>
      <color indexed="63"/>
      <name val="Arial"/>
      <family val="2"/>
    </font>
    <font>
      <sz val="7.5"/>
      <color indexed="63"/>
      <name val="Arial"/>
      <family val="2"/>
    </font>
    <font>
      <u/>
      <sz val="8"/>
      <color theme="10"/>
      <name val="Calibri"/>
      <family val="2"/>
      <scheme val="minor"/>
    </font>
    <font>
      <b/>
      <sz val="7.5"/>
      <color rgb="FF333333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14993743705557422"/>
        <bgColor theme="0" tint="-0.499984740745262"/>
      </patternFill>
    </fill>
    <fill>
      <patternFill patternType="solid">
        <fgColor rgb="FFFFFFFF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rgb="FFFFFFDB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94">
    <xf numFmtId="0" fontId="0" fillId="0" borderId="0" xfId="0"/>
    <xf numFmtId="0" fontId="0" fillId="0" borderId="0" xfId="0"/>
    <xf numFmtId="3" fontId="0" fillId="0" borderId="0" xfId="0" applyNumberFormat="1"/>
    <xf numFmtId="1" fontId="0" fillId="0" borderId="0" xfId="1" applyNumberFormat="1" applyFont="1"/>
    <xf numFmtId="9" fontId="0" fillId="0" borderId="0" xfId="2" applyFont="1"/>
    <xf numFmtId="2" fontId="0" fillId="0" borderId="0" xfId="0" applyNumberFormat="1"/>
    <xf numFmtId="0" fontId="0" fillId="2" borderId="0" xfId="0" applyFill="1"/>
    <xf numFmtId="0" fontId="0" fillId="8" borderId="0" xfId="0" applyFill="1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4" fillId="0" borderId="0" xfId="2" applyNumberFormat="1" applyFont="1"/>
    <xf numFmtId="0" fontId="4" fillId="0" borderId="0" xfId="0" applyFont="1"/>
    <xf numFmtId="0" fontId="4" fillId="0" borderId="1" xfId="0" applyFont="1" applyBorder="1"/>
    <xf numFmtId="0" fontId="3" fillId="2" borderId="1" xfId="0" applyFont="1" applyFill="1" applyBorder="1"/>
    <xf numFmtId="0" fontId="3" fillId="18" borderId="1" xfId="0" applyFont="1" applyFill="1" applyBorder="1"/>
    <xf numFmtId="0" fontId="3" fillId="19" borderId="1" xfId="0" applyFont="1" applyFill="1" applyBorder="1"/>
    <xf numFmtId="0" fontId="3" fillId="20" borderId="1" xfId="0" applyFont="1" applyFill="1" applyBorder="1"/>
    <xf numFmtId="0" fontId="3" fillId="6" borderId="1" xfId="0" applyFont="1" applyFill="1" applyBorder="1"/>
    <xf numFmtId="0" fontId="3" fillId="17" borderId="1" xfId="0" applyFont="1" applyFill="1" applyBorder="1"/>
    <xf numFmtId="0" fontId="3" fillId="16" borderId="1" xfId="0" applyFont="1" applyFill="1" applyBorder="1"/>
    <xf numFmtId="0" fontId="3" fillId="4" borderId="1" xfId="0" applyFont="1" applyFill="1" applyBorder="1"/>
    <xf numFmtId="0" fontId="3" fillId="12" borderId="1" xfId="0" applyFont="1" applyFill="1" applyBorder="1"/>
    <xf numFmtId="0" fontId="3" fillId="15" borderId="1" xfId="0" applyFont="1" applyFill="1" applyBorder="1"/>
    <xf numFmtId="0" fontId="3" fillId="14" borderId="1" xfId="0" applyFont="1" applyFill="1" applyBorder="1"/>
    <xf numFmtId="0" fontId="3" fillId="13" borderId="1" xfId="0" applyFont="1" applyFill="1" applyBorder="1"/>
    <xf numFmtId="0" fontId="3" fillId="10" borderId="1" xfId="0" applyFont="1" applyFill="1" applyBorder="1"/>
    <xf numFmtId="0" fontId="3" fillId="11" borderId="1" xfId="0" applyFont="1" applyFill="1" applyBorder="1"/>
    <xf numFmtId="0" fontId="3" fillId="8" borderId="1" xfId="0" applyFont="1" applyFill="1" applyBorder="1"/>
    <xf numFmtId="0" fontId="3" fillId="7" borderId="1" xfId="0" applyFont="1" applyFill="1" applyBorder="1"/>
    <xf numFmtId="0" fontId="3" fillId="9" borderId="1" xfId="0" applyFont="1" applyFill="1" applyBorder="1"/>
    <xf numFmtId="0" fontId="3" fillId="5" borderId="1" xfId="0" applyFont="1" applyFill="1" applyBorder="1"/>
    <xf numFmtId="0" fontId="3" fillId="3" borderId="1" xfId="0" applyFont="1" applyFill="1" applyBorder="1"/>
    <xf numFmtId="0" fontId="2" fillId="0" borderId="1" xfId="0" applyFont="1" applyBorder="1"/>
    <xf numFmtId="0" fontId="0" fillId="3" borderId="0" xfId="0" applyFill="1" applyBorder="1"/>
    <xf numFmtId="0" fontId="6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/>
    <xf numFmtId="0" fontId="6" fillId="0" borderId="1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9" xfId="0" applyFont="1" applyBorder="1"/>
    <xf numFmtId="0" fontId="0" fillId="0" borderId="0" xfId="0" applyBorder="1"/>
    <xf numFmtId="0" fontId="3" fillId="2" borderId="4" xfId="0" applyFont="1" applyFill="1" applyBorder="1"/>
    <xf numFmtId="0" fontId="3" fillId="18" borderId="6" xfId="0" applyFont="1" applyFill="1" applyBorder="1"/>
    <xf numFmtId="0" fontId="3" fillId="19" borderId="6" xfId="0" applyFont="1" applyFill="1" applyBorder="1"/>
    <xf numFmtId="0" fontId="3" fillId="20" borderId="6" xfId="0" applyFont="1" applyFill="1" applyBorder="1"/>
    <xf numFmtId="0" fontId="3" fillId="6" borderId="6" xfId="0" applyFont="1" applyFill="1" applyBorder="1"/>
    <xf numFmtId="0" fontId="3" fillId="17" borderId="6" xfId="0" applyFont="1" applyFill="1" applyBorder="1"/>
    <xf numFmtId="0" fontId="3" fillId="16" borderId="6" xfId="0" applyFont="1" applyFill="1" applyBorder="1"/>
    <xf numFmtId="0" fontId="3" fillId="4" borderId="6" xfId="0" applyFont="1" applyFill="1" applyBorder="1"/>
    <xf numFmtId="0" fontId="3" fillId="12" borderId="6" xfId="0" applyFont="1" applyFill="1" applyBorder="1"/>
    <xf numFmtId="0" fontId="3" fillId="15" borderId="6" xfId="0" applyFont="1" applyFill="1" applyBorder="1"/>
    <xf numFmtId="0" fontId="3" fillId="14" borderId="6" xfId="0" applyFont="1" applyFill="1" applyBorder="1"/>
    <xf numFmtId="0" fontId="3" fillId="13" borderId="6" xfId="0" applyFont="1" applyFill="1" applyBorder="1"/>
    <xf numFmtId="0" fontId="3" fillId="10" borderId="6" xfId="0" applyFont="1" applyFill="1" applyBorder="1"/>
    <xf numFmtId="0" fontId="3" fillId="11" borderId="6" xfId="0" applyFont="1" applyFill="1" applyBorder="1"/>
    <xf numFmtId="0" fontId="3" fillId="8" borderId="6" xfId="0" applyFont="1" applyFill="1" applyBorder="1"/>
    <xf numFmtId="0" fontId="3" fillId="7" borderId="6" xfId="0" applyFont="1" applyFill="1" applyBorder="1"/>
    <xf numFmtId="0" fontId="3" fillId="9" borderId="6" xfId="0" applyFont="1" applyFill="1" applyBorder="1"/>
    <xf numFmtId="0" fontId="3" fillId="5" borderId="6" xfId="0" applyFont="1" applyFill="1" applyBorder="1"/>
    <xf numFmtId="0" fontId="3" fillId="3" borderId="9" xfId="0" applyFont="1" applyFill="1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1" fontId="0" fillId="2" borderId="0" xfId="1" applyNumberFormat="1" applyFont="1" applyFill="1"/>
    <xf numFmtId="0" fontId="0" fillId="0" borderId="2" xfId="0" applyFont="1" applyBorder="1"/>
    <xf numFmtId="0" fontId="0" fillId="0" borderId="5" xfId="0" applyFont="1" applyBorder="1"/>
    <xf numFmtId="0" fontId="0" fillId="0" borderId="7" xfId="0" applyFont="1" applyBorder="1"/>
    <xf numFmtId="0" fontId="0" fillId="0" borderId="0" xfId="0" applyAlignment="1"/>
    <xf numFmtId="0" fontId="7" fillId="0" borderId="0" xfId="0" applyFont="1" applyAlignment="1">
      <alignment horizontal="left" vertical="center" indent="4"/>
    </xf>
    <xf numFmtId="0" fontId="7" fillId="21" borderId="0" xfId="0" applyFont="1" applyFill="1" applyAlignment="1">
      <alignment horizontal="left" vertical="center" indent="3"/>
    </xf>
    <xf numFmtId="0" fontId="0" fillId="21" borderId="0" xfId="0" applyFill="1" applyAlignment="1">
      <alignment horizontal="left" vertical="center" indent="3"/>
    </xf>
    <xf numFmtId="0" fontId="8" fillId="0" borderId="0" xfId="0" applyFont="1" applyAlignment="1">
      <alignment horizontal="left" vertical="center" indent="3"/>
    </xf>
    <xf numFmtId="0" fontId="7" fillId="0" borderId="0" xfId="0" applyFont="1" applyAlignment="1">
      <alignment horizontal="left" vertical="center" indent="3"/>
    </xf>
    <xf numFmtId="3" fontId="7" fillId="21" borderId="18" xfId="0" applyNumberFormat="1" applyFont="1" applyFill="1" applyBorder="1" applyAlignment="1">
      <alignment horizontal="right" vertical="center" wrapText="1"/>
    </xf>
    <xf numFmtId="0" fontId="11" fillId="21" borderId="18" xfId="3" applyFill="1" applyBorder="1" applyAlignment="1">
      <alignment vertical="center"/>
    </xf>
    <xf numFmtId="0" fontId="7" fillId="21" borderId="18" xfId="0" applyFont="1" applyFill="1" applyBorder="1" applyAlignment="1">
      <alignment horizontal="center" vertical="center" wrapText="1"/>
    </xf>
    <xf numFmtId="0" fontId="12" fillId="21" borderId="18" xfId="0" applyFont="1" applyFill="1" applyBorder="1" applyAlignment="1">
      <alignment horizontal="right" vertical="center" wrapText="1"/>
    </xf>
    <xf numFmtId="3" fontId="7" fillId="22" borderId="18" xfId="0" applyNumberFormat="1" applyFont="1" applyFill="1" applyBorder="1" applyAlignment="1">
      <alignment horizontal="right" vertical="center" wrapText="1"/>
    </xf>
    <xf numFmtId="0" fontId="11" fillId="22" borderId="18" xfId="3" applyFill="1" applyBorder="1" applyAlignment="1">
      <alignment vertical="center"/>
    </xf>
    <xf numFmtId="0" fontId="7" fillId="22" borderId="18" xfId="0" applyFont="1" applyFill="1" applyBorder="1" applyAlignment="1">
      <alignment horizontal="center" vertical="center" wrapText="1"/>
    </xf>
    <xf numFmtId="0" fontId="12" fillId="22" borderId="18" xfId="0" applyFont="1" applyFill="1" applyBorder="1" applyAlignment="1">
      <alignment horizontal="right" vertical="center" wrapText="1"/>
    </xf>
    <xf numFmtId="0" fontId="12" fillId="23" borderId="18" xfId="0" applyFont="1" applyFill="1" applyBorder="1" applyAlignment="1">
      <alignment horizontal="right" vertical="center" wrapText="1"/>
    </xf>
    <xf numFmtId="0" fontId="12" fillId="23" borderId="18" xfId="0" applyFont="1" applyFill="1" applyBorder="1" applyAlignment="1">
      <alignment vertical="center"/>
    </xf>
    <xf numFmtId="0" fontId="12" fillId="23" borderId="18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19">
    <dxf>
      <font>
        <color auto="1"/>
      </font>
      <fill>
        <patternFill>
          <bgColor theme="1"/>
        </patternFill>
      </fill>
    </dxf>
    <dxf>
      <font>
        <color theme="1" tint="0.34998626667073579"/>
      </font>
      <fill>
        <patternFill>
          <bgColor theme="1" tint="0.34998626667073579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14996795556505021"/>
      </font>
      <fill>
        <patternFill>
          <bgColor theme="1" tint="0.14996795556505021"/>
        </patternFill>
      </fill>
    </dxf>
    <dxf>
      <font>
        <color theme="2" tint="-0.749961851863155"/>
      </font>
      <fill>
        <patternFill>
          <bgColor theme="2" tint="-0.749961851863155"/>
        </patternFill>
      </fill>
    </dxf>
    <dxf>
      <font>
        <color theme="7" tint="-0.499984740745262"/>
      </font>
      <fill>
        <patternFill>
          <bgColor theme="7" tint="-0.499984740745262"/>
        </patternFill>
      </fill>
    </dxf>
    <dxf>
      <font>
        <color rgb="FF7030A0"/>
      </font>
      <fill>
        <patternFill>
          <bgColor rgb="FF7030A0"/>
        </patternFill>
      </fill>
    </dxf>
    <dxf>
      <font>
        <color rgb="FF002060"/>
      </font>
      <fill>
        <patternFill>
          <bgColor rgb="FF002060"/>
        </patternFill>
      </fill>
    </dxf>
    <dxf>
      <font>
        <color theme="3"/>
      </font>
      <fill>
        <patternFill>
          <bgColor theme="3"/>
        </patternFill>
      </fill>
    </dxf>
    <dxf>
      <font>
        <color rgb="FF0070C0"/>
      </font>
      <fill>
        <patternFill>
          <bgColor rgb="FF0070C0"/>
        </patternFill>
      </fill>
    </dxf>
    <dxf>
      <font>
        <color theme="4"/>
      </font>
      <fill>
        <patternFill>
          <bgColor theme="4"/>
        </patternFill>
      </fill>
    </dxf>
    <dxf>
      <font>
        <color rgb="FF00B050"/>
      </font>
      <fill>
        <patternFill>
          <bgColor rgb="FF00B050"/>
        </patternFill>
      </fill>
    </dxf>
    <dxf>
      <font>
        <color rgb="FF92D050"/>
      </font>
      <fill>
        <patternFill>
          <bgColor rgb="FF92D05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4" Type="http://schemas.openxmlformats.org/officeDocument/2006/relationships/image" Target="../media/image8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ubbleChart>
        <c:ser>
          <c:idx val="0"/>
          <c:order val="0"/>
          <c:tx>
            <c:strRef>
              <c:f>Data!$CU$2</c:f>
              <c:strCache>
                <c:ptCount val="1"/>
                <c:pt idx="0">
                  <c:v>(13) One Flew Over the Cuckoo's Nest</c:v>
                </c:pt>
              </c:strCache>
            </c:strRef>
          </c:tx>
          <c:xVal>
            <c:numRef>
              <c:f>Data!$CV$2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Data!$CW$2</c:f>
              <c:numCache>
                <c:formatCode>General</c:formatCode>
                <c:ptCount val="1"/>
                <c:pt idx="0">
                  <c:v>8.6999999999999993</c:v>
                </c:pt>
              </c:numCache>
            </c:numRef>
          </c:yVal>
          <c:bubbleSize>
            <c:numRef>
              <c:f>Data!$CX$2</c:f>
              <c:numCache>
                <c:formatCode>General</c:formatCode>
                <c:ptCount val="1"/>
                <c:pt idx="0">
                  <c:v>447005</c:v>
                </c:pt>
              </c:numCache>
            </c:numRef>
          </c:bubbleSize>
        </c:ser>
        <c:ser>
          <c:idx val="1"/>
          <c:order val="1"/>
          <c:tx>
            <c:strRef>
              <c:f>Data!$CU$3</c:f>
              <c:strCache>
                <c:ptCount val="1"/>
                <c:pt idx="0">
                  <c:v>(17) Star Wars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Data!$CV$3</c:f>
              <c:numCache>
                <c:formatCode>General</c:formatCode>
                <c:ptCount val="1"/>
                <c:pt idx="0">
                  <c:v>1977</c:v>
                </c:pt>
              </c:numCache>
            </c:numRef>
          </c:xVal>
          <c:yVal>
            <c:numRef>
              <c:f>Data!$CW$3</c:f>
              <c:numCache>
                <c:formatCode>General</c:formatCode>
                <c:ptCount val="1"/>
                <c:pt idx="0">
                  <c:v>8.6999999999999993</c:v>
                </c:pt>
              </c:numCache>
            </c:numRef>
          </c:yVal>
          <c:bubbleSize>
            <c:numRef>
              <c:f>Data!$CX$3</c:f>
              <c:numCache>
                <c:formatCode>General</c:formatCode>
                <c:ptCount val="1"/>
                <c:pt idx="0">
                  <c:v>585132</c:v>
                </c:pt>
              </c:numCache>
            </c:numRef>
          </c:bubbleSize>
        </c:ser>
        <c:ser>
          <c:idx val="2"/>
          <c:order val="2"/>
          <c:tx>
            <c:strRef>
              <c:f>Data!$CU$4</c:f>
              <c:strCache>
                <c:ptCount val="1"/>
                <c:pt idx="0">
                  <c:v>(34) Apocalypse Now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Data!$CV$4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Data!$CW$4</c:f>
              <c:numCache>
                <c:formatCode>General</c:formatCode>
                <c:ptCount val="1"/>
                <c:pt idx="0">
                  <c:v>8.5</c:v>
                </c:pt>
              </c:numCache>
            </c:numRef>
          </c:yVal>
          <c:bubbleSize>
            <c:numRef>
              <c:f>Data!$CX$4</c:f>
              <c:numCache>
                <c:formatCode>General</c:formatCode>
                <c:ptCount val="1"/>
                <c:pt idx="0">
                  <c:v>309699</c:v>
                </c:pt>
              </c:numCache>
            </c:numRef>
          </c:bubbleSize>
        </c:ser>
        <c:ser>
          <c:idx val="3"/>
          <c:order val="3"/>
          <c:tx>
            <c:strRef>
              <c:f>Data!$CU$5</c:f>
              <c:strCache>
                <c:ptCount val="1"/>
                <c:pt idx="0">
                  <c:v>(40) Alien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Data!$CV$5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Data!$CW$5</c:f>
              <c:numCache>
                <c:formatCode>General</c:formatCode>
                <c:ptCount val="1"/>
                <c:pt idx="0">
                  <c:v>8.5</c:v>
                </c:pt>
              </c:numCache>
            </c:numRef>
          </c:yVal>
          <c:bubbleSize>
            <c:numRef>
              <c:f>Data!$CX$5</c:f>
              <c:numCache>
                <c:formatCode>General</c:formatCode>
                <c:ptCount val="1"/>
                <c:pt idx="0">
                  <c:v>360007</c:v>
                </c:pt>
              </c:numCache>
            </c:numRef>
          </c:bubbleSize>
        </c:ser>
        <c:ser>
          <c:idx val="4"/>
          <c:order val="4"/>
          <c:tx>
            <c:strRef>
              <c:f>Data!$CU$6</c:f>
              <c:strCache>
                <c:ptCount val="1"/>
                <c:pt idx="0">
                  <c:v>(57) Taxi Driver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Data!$CV$6</c:f>
              <c:numCache>
                <c:formatCode>General</c:formatCode>
                <c:ptCount val="1"/>
                <c:pt idx="0">
                  <c:v>1976</c:v>
                </c:pt>
              </c:numCache>
            </c:numRef>
          </c:xVal>
          <c:yVal>
            <c:numRef>
              <c:f>Data!$CW$6</c:f>
              <c:numCache>
                <c:formatCode>General</c:formatCode>
                <c:ptCount val="1"/>
                <c:pt idx="0">
                  <c:v>8.4</c:v>
                </c:pt>
              </c:numCache>
            </c:numRef>
          </c:yVal>
          <c:bubbleSize>
            <c:numRef>
              <c:f>Data!$CX$6</c:f>
              <c:numCache>
                <c:formatCode>General</c:formatCode>
                <c:ptCount val="1"/>
                <c:pt idx="0">
                  <c:v>321465</c:v>
                </c:pt>
              </c:numCache>
            </c:numRef>
          </c:bubbleSize>
        </c:ser>
        <c:ser>
          <c:idx val="5"/>
          <c:order val="5"/>
          <c:tx>
            <c:strRef>
              <c:f>Data!$CU$7</c:f>
              <c:strCache>
                <c:ptCount val="1"/>
                <c:pt idx="0">
                  <c:v>(93) Monty Python and the Holy Grail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Data!$CV$7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Data!$CW$7</c:f>
              <c:numCache>
                <c:formatCode>General</c:formatCode>
                <c:ptCount val="1"/>
                <c:pt idx="0">
                  <c:v>8.3000000000000007</c:v>
                </c:pt>
              </c:numCache>
            </c:numRef>
          </c:yVal>
          <c:bubbleSize>
            <c:numRef>
              <c:f>Data!$CX$7</c:f>
              <c:numCache>
                <c:formatCode>General</c:formatCode>
                <c:ptCount val="1"/>
                <c:pt idx="0">
                  <c:v>265075</c:v>
                </c:pt>
              </c:numCache>
            </c:numRef>
          </c:bubbleSize>
        </c:ser>
        <c:ser>
          <c:idx val="6"/>
          <c:order val="6"/>
          <c:tx>
            <c:strRef>
              <c:f>Data!$CU$8</c:f>
              <c:strCache>
                <c:ptCount val="1"/>
                <c:pt idx="0">
                  <c:v>(136) The Deer Hunter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Data!$CV$8</c:f>
              <c:numCache>
                <c:formatCode>General</c:formatCode>
                <c:ptCount val="1"/>
                <c:pt idx="0">
                  <c:v>1978</c:v>
                </c:pt>
              </c:numCache>
            </c:numRef>
          </c:xVal>
          <c:yVal>
            <c:numRef>
              <c:f>Data!$CW$8</c:f>
              <c:numCache>
                <c:formatCode>General</c:formatCode>
                <c:ptCount val="1"/>
                <c:pt idx="0">
                  <c:v>8.1999999999999993</c:v>
                </c:pt>
              </c:numCache>
            </c:numRef>
          </c:yVal>
          <c:bubbleSize>
            <c:numRef>
              <c:f>Data!$CX$8</c:f>
              <c:numCache>
                <c:formatCode>General</c:formatCode>
                <c:ptCount val="1"/>
                <c:pt idx="0">
                  <c:v>161747</c:v>
                </c:pt>
              </c:numCache>
            </c:numRef>
          </c:bubbleSize>
        </c:ser>
        <c:ser>
          <c:idx val="7"/>
          <c:order val="7"/>
          <c:tx>
            <c:strRef>
              <c:f>Data!$CU$9</c:f>
              <c:strCache>
                <c:ptCount val="1"/>
                <c:pt idx="0">
                  <c:v>(143) Jaws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Data!$CV$9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Data!$CW$9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Data!$CX$9</c:f>
              <c:numCache>
                <c:formatCode>General</c:formatCode>
                <c:ptCount val="1"/>
                <c:pt idx="0">
                  <c:v>267827</c:v>
                </c:pt>
              </c:numCache>
            </c:numRef>
          </c:bubbleSize>
        </c:ser>
        <c:ser>
          <c:idx val="8"/>
          <c:order val="8"/>
          <c:tx>
            <c:strRef>
              <c:f>Data!$CU$10</c:f>
              <c:strCache>
                <c:ptCount val="1"/>
                <c:pt idx="0">
                  <c:v>(158) Annie Hall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Data!$CV$10</c:f>
              <c:numCache>
                <c:formatCode>General</c:formatCode>
                <c:ptCount val="1"/>
                <c:pt idx="0">
                  <c:v>1977</c:v>
                </c:pt>
              </c:numCache>
            </c:numRef>
          </c:xVal>
          <c:yVal>
            <c:numRef>
              <c:f>Data!$CW$10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Data!$CX$10</c:f>
              <c:numCache>
                <c:formatCode>General</c:formatCode>
                <c:ptCount val="1"/>
                <c:pt idx="0">
                  <c:v>127072</c:v>
                </c:pt>
              </c:numCache>
            </c:numRef>
          </c:bubbleSize>
        </c:ser>
        <c:ser>
          <c:idx val="9"/>
          <c:order val="9"/>
          <c:tx>
            <c:strRef>
              <c:f>Data!$CU$11</c:f>
              <c:strCache>
                <c:ptCount val="1"/>
                <c:pt idx="0">
                  <c:v>(170) Life of Brian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Data!$CV$11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Data!$CW$11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Data!$CX$11</c:f>
              <c:numCache>
                <c:formatCode>General</c:formatCode>
                <c:ptCount val="1"/>
                <c:pt idx="0">
                  <c:v>183277</c:v>
                </c:pt>
              </c:numCache>
            </c:numRef>
          </c:bubbleSize>
        </c:ser>
        <c:ser>
          <c:idx val="10"/>
          <c:order val="10"/>
          <c:tx>
            <c:strRef>
              <c:f>Data!$CU$12</c:f>
              <c:strCache>
                <c:ptCount val="1"/>
                <c:pt idx="0">
                  <c:v>(173) Network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Data!$CV$12</c:f>
              <c:numCache>
                <c:formatCode>General</c:formatCode>
                <c:ptCount val="1"/>
                <c:pt idx="0">
                  <c:v>1976</c:v>
                </c:pt>
              </c:numCache>
            </c:numRef>
          </c:xVal>
          <c:yVal>
            <c:numRef>
              <c:f>Data!$CW$12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Data!$CX$12</c:f>
              <c:numCache>
                <c:formatCode>General</c:formatCode>
                <c:ptCount val="1"/>
                <c:pt idx="0">
                  <c:v>69929</c:v>
                </c:pt>
              </c:numCache>
            </c:numRef>
          </c:bubbleSize>
        </c:ser>
        <c:ser>
          <c:idx val="11"/>
          <c:order val="11"/>
          <c:tx>
            <c:strRef>
              <c:f>Data!$CU$13</c:f>
              <c:strCache>
                <c:ptCount val="1"/>
                <c:pt idx="0">
                  <c:v>(186) Dog Day Afternoon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Data!$CV$13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Data!$CW$13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Data!$CX$13</c:f>
              <c:numCache>
                <c:formatCode>General</c:formatCode>
                <c:ptCount val="1"/>
                <c:pt idx="0">
                  <c:v>126624</c:v>
                </c:pt>
              </c:numCache>
            </c:numRef>
          </c:bubbleSize>
        </c:ser>
        <c:ser>
          <c:idx val="12"/>
          <c:order val="12"/>
          <c:tx>
            <c:strRef>
              <c:f>Data!$CU$14</c:f>
              <c:strCache>
                <c:ptCount val="1"/>
                <c:pt idx="0">
                  <c:v>(206) Rocky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Data!$CV$14</c:f>
              <c:numCache>
                <c:formatCode>General</c:formatCode>
                <c:ptCount val="1"/>
                <c:pt idx="0">
                  <c:v>1976</c:v>
                </c:pt>
              </c:numCache>
            </c:numRef>
          </c:xVal>
          <c:yVal>
            <c:numRef>
              <c:f>Data!$CW$14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Data!$CX$14</c:f>
              <c:numCache>
                <c:formatCode>General</c:formatCode>
                <c:ptCount val="1"/>
                <c:pt idx="0">
                  <c:v>220323</c:v>
                </c:pt>
              </c:numCache>
            </c:numRef>
          </c:bubbleSize>
        </c:ser>
        <c:ser>
          <c:idx val="13"/>
          <c:order val="13"/>
          <c:tx>
            <c:strRef>
              <c:f>Data!$CU$15</c:f>
              <c:strCache>
                <c:ptCount val="1"/>
                <c:pt idx="0">
                  <c:v>(213) Barry Lyndon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Data!$CV$15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Data!$CW$15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Data!$CX$15</c:f>
              <c:numCache>
                <c:formatCode>General</c:formatCode>
                <c:ptCount val="1"/>
                <c:pt idx="0">
                  <c:v>69583</c:v>
                </c:pt>
              </c:numCache>
            </c:numRef>
          </c:bubbleSize>
        </c:ser>
        <c:ser>
          <c:idx val="14"/>
          <c:order val="14"/>
          <c:tx>
            <c:strRef>
              <c:f>Data!$CU$16</c:f>
              <c:strCache>
                <c:ptCount val="1"/>
                <c:pt idx="0">
                  <c:v>(225) Stalker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Data!$CV$16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Data!$CW$16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Data!$CX$16</c:f>
              <c:numCache>
                <c:formatCode>General</c:formatCode>
                <c:ptCount val="1"/>
                <c:pt idx="0">
                  <c:v>43524</c:v>
                </c:pt>
              </c:numCache>
            </c:numRef>
          </c:bubbleSize>
        </c:ser>
        <c:ser>
          <c:idx val="15"/>
          <c:order val="15"/>
          <c:tx>
            <c:strRef>
              <c:f>Data!$CU$17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6"/>
          <c:order val="16"/>
          <c:tx>
            <c:strRef>
              <c:f>Data!$CU$18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7"/>
          <c:order val="17"/>
          <c:tx>
            <c:strRef>
              <c:f>Data!$CU$19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8"/>
          <c:order val="18"/>
          <c:tx>
            <c:strRef>
              <c:f>Data!$CU$20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9"/>
          <c:order val="19"/>
          <c:tx>
            <c:strRef>
              <c:f>Data!$CU$21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0"/>
          <c:order val="20"/>
          <c:tx>
            <c:strRef>
              <c:f>Data!$CU$22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1"/>
          <c:order val="21"/>
          <c:tx>
            <c:strRef>
              <c:f>Data!$CU$23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2"/>
          <c:order val="22"/>
          <c:tx>
            <c:strRef>
              <c:f>Data!$CU$24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3"/>
          <c:order val="23"/>
          <c:tx>
            <c:strRef>
              <c:f>Data!$CU$25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4"/>
          <c:order val="24"/>
          <c:tx>
            <c:strRef>
              <c:f>Data!$CU$26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xVal>
            <c:numRef>
              <c:f>Data!$CV$26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dLbls/>
        <c:bubbleScale val="100"/>
        <c:axId val="142267904"/>
        <c:axId val="142269440"/>
      </c:bubbleChart>
      <c:valAx>
        <c:axId val="142267904"/>
        <c:scaling>
          <c:orientation val="minMax"/>
        </c:scaling>
        <c:axPos val="b"/>
        <c:numFmt formatCode="General" sourceLinked="1"/>
        <c:tickLblPos val="nextTo"/>
        <c:crossAx val="142269440"/>
        <c:crosses val="autoZero"/>
        <c:crossBetween val="midCat"/>
      </c:valAx>
      <c:valAx>
        <c:axId val="142269440"/>
        <c:scaling>
          <c:orientation val="minMax"/>
        </c:scaling>
        <c:axPos val="l"/>
        <c:majorGridlines/>
        <c:numFmt formatCode="General" sourceLinked="1"/>
        <c:tickLblPos val="nextTo"/>
        <c:crossAx val="142267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166666666666672"/>
          <c:y val="9.2555097279506775E-3"/>
          <c:w val="0.34166666666666673"/>
          <c:h val="0.97884347789859627"/>
        </c:manualLayout>
      </c:layout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stacked"/>
        <c:ser>
          <c:idx val="0"/>
          <c:order val="0"/>
          <c:tx>
            <c:strRef>
              <c:f>Data!$FI$2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  <a:prstDash val="sysDot"/>
            </a:ln>
          </c:spPr>
          <c:errBars>
            <c:errBarType val="minus"/>
            <c:errValType val="cust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Data!$FJ$5:$FS$5</c:f>
                <c:numCache>
                  <c:formatCode>General</c:formatCode>
                  <c:ptCount val="10"/>
                  <c:pt idx="0">
                    <c:v>0</c:v>
                  </c:pt>
                  <c:pt idx="1">
                    <c:v>0.19999999999999929</c:v>
                  </c:pt>
                  <c:pt idx="2">
                    <c:v>0.19999999999999929</c:v>
                  </c:pt>
                  <c:pt idx="3">
                    <c:v>9.9999999999999645E-2</c:v>
                  </c:pt>
                  <c:pt idx="4">
                    <c:v>9.9999999999999645E-2</c:v>
                  </c:pt>
                  <c:pt idx="5">
                    <c:v>9.9999999999999645E-2</c:v>
                  </c:pt>
                  <c:pt idx="6">
                    <c:v>9.9999999999999645E-2</c:v>
                  </c:pt>
                  <c:pt idx="7">
                    <c:v>0.19999999999999929</c:v>
                  </c:pt>
                  <c:pt idx="8">
                    <c:v>9.9999999999999645E-2</c:v>
                  </c:pt>
                  <c:pt idx="9">
                    <c:v>0</c:v>
                  </c:pt>
                </c:numCache>
              </c:numRef>
            </c:minus>
          </c:errBars>
          <c:cat>
            <c:strRef>
              <c:f>Data!$FJ$1:$FS$1</c:f>
              <c:strCache>
                <c:ptCount val="10"/>
                <c:pt idx="0">
                  <c:v>1920</c:v>
                </c:pt>
                <c:pt idx="1">
                  <c:v>1930</c:v>
                </c:pt>
                <c:pt idx="2">
                  <c:v>1940</c:v>
                </c:pt>
                <c:pt idx="3">
                  <c:v>1950</c:v>
                </c:pt>
                <c:pt idx="4">
                  <c:v>1960</c:v>
                </c:pt>
                <c:pt idx="5">
                  <c:v>1970</c:v>
                </c:pt>
                <c:pt idx="6">
                  <c:v>1980</c:v>
                </c:pt>
                <c:pt idx="7">
                  <c:v>1990</c:v>
                </c:pt>
                <c:pt idx="8">
                  <c:v>2000</c:v>
                </c:pt>
                <c:pt idx="9">
                  <c:v>2010</c:v>
                </c:pt>
              </c:strCache>
            </c:strRef>
          </c:cat>
          <c:val>
            <c:numRef>
              <c:f>Data!$FJ$2:$FS$2</c:f>
              <c:numCache>
                <c:formatCode>0.00</c:formatCode>
                <c:ptCount val="10"/>
                <c:pt idx="0">
                  <c:v>8.1999999999999993</c:v>
                </c:pt>
                <c:pt idx="1">
                  <c:v>8.1</c:v>
                </c:pt>
                <c:pt idx="2">
                  <c:v>8.1</c:v>
                </c:pt>
                <c:pt idx="3">
                  <c:v>8.1</c:v>
                </c:pt>
                <c:pt idx="4">
                  <c:v>8</c:v>
                </c:pt>
                <c:pt idx="5">
                  <c:v>8</c:v>
                </c:pt>
                <c:pt idx="6">
                  <c:v>8.1</c:v>
                </c:pt>
                <c:pt idx="7">
                  <c:v>8.1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</c:ser>
        <c:ser>
          <c:idx val="1"/>
          <c:order val="1"/>
          <c:tx>
            <c:strRef>
              <c:f>Data!$FI$3</c:f>
              <c:strCache>
                <c:ptCount val="1"/>
                <c:pt idx="0">
                  <c:v>Med</c:v>
                </c:pt>
              </c:strCache>
            </c:strRef>
          </c:tx>
          <c:cat>
            <c:strRef>
              <c:f>Data!$FJ$1:$FS$1</c:f>
              <c:strCache>
                <c:ptCount val="10"/>
                <c:pt idx="0">
                  <c:v>1920</c:v>
                </c:pt>
                <c:pt idx="1">
                  <c:v>1930</c:v>
                </c:pt>
                <c:pt idx="2">
                  <c:v>1940</c:v>
                </c:pt>
                <c:pt idx="3">
                  <c:v>1950</c:v>
                </c:pt>
                <c:pt idx="4">
                  <c:v>1960</c:v>
                </c:pt>
                <c:pt idx="5">
                  <c:v>1970</c:v>
                </c:pt>
                <c:pt idx="6">
                  <c:v>1980</c:v>
                </c:pt>
                <c:pt idx="7">
                  <c:v>1990</c:v>
                </c:pt>
                <c:pt idx="8">
                  <c:v>2000</c:v>
                </c:pt>
                <c:pt idx="9">
                  <c:v>2010</c:v>
                </c:pt>
              </c:strCache>
            </c:strRef>
          </c:cat>
          <c:val>
            <c:numRef>
              <c:f>Data!$FJ$3:$FS$3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0.15000000000000036</c:v>
                </c:pt>
                <c:pt idx="3">
                  <c:v>9.9999999999999645E-2</c:v>
                </c:pt>
                <c:pt idx="4">
                  <c:v>9.9999999999999645E-2</c:v>
                </c:pt>
                <c:pt idx="5">
                  <c:v>0.19999999999999929</c:v>
                </c:pt>
                <c:pt idx="6">
                  <c:v>0.20000000000000107</c:v>
                </c:pt>
                <c:pt idx="7">
                  <c:v>0.20000000000000107</c:v>
                </c:pt>
                <c:pt idx="8">
                  <c:v>9.9999999999999645E-2</c:v>
                </c:pt>
                <c:pt idx="9">
                  <c:v>9.9999999999999645E-2</c:v>
                </c:pt>
              </c:numCache>
            </c:numRef>
          </c:val>
        </c:ser>
        <c:ser>
          <c:idx val="2"/>
          <c:order val="2"/>
          <c:tx>
            <c:strRef>
              <c:f>Data!$FI$4</c:f>
              <c:strCache>
                <c:ptCount val="1"/>
                <c:pt idx="0">
                  <c:v>Q3</c:v>
                </c:pt>
              </c:strCache>
            </c:strRef>
          </c:tx>
          <c:errBars>
            <c:errBarType val="plus"/>
            <c:errValType val="cust"/>
            <c:plus>
              <c:numRef>
                <c:f>Data!$FJ$6:$FS$6</c:f>
                <c:numCache>
                  <c:formatCode>General</c:formatCode>
                  <c:ptCount val="10"/>
                  <c:pt idx="0">
                    <c:v>7.5000000000001066E-2</c:v>
                  </c:pt>
                  <c:pt idx="1">
                    <c:v>9.9999999999999645E-2</c:v>
                  </c:pt>
                  <c:pt idx="2">
                    <c:v>0.19999999999999929</c:v>
                  </c:pt>
                  <c:pt idx="3">
                    <c:v>0.59999999999999964</c:v>
                  </c:pt>
                  <c:pt idx="4">
                    <c:v>0.59999999999999964</c:v>
                  </c:pt>
                  <c:pt idx="5">
                    <c:v>0.75</c:v>
                  </c:pt>
                  <c:pt idx="6">
                    <c:v>0.5</c:v>
                  </c:pt>
                  <c:pt idx="7">
                    <c:v>0.59999999999999964</c:v>
                  </c:pt>
                  <c:pt idx="8">
                    <c:v>0.5</c:v>
                  </c:pt>
                  <c:pt idx="9">
                    <c:v>0.29999999999999893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Data!$FJ$1:$FS$1</c:f>
              <c:strCache>
                <c:ptCount val="10"/>
                <c:pt idx="0">
                  <c:v>1920</c:v>
                </c:pt>
                <c:pt idx="1">
                  <c:v>1930</c:v>
                </c:pt>
                <c:pt idx="2">
                  <c:v>1940</c:v>
                </c:pt>
                <c:pt idx="3">
                  <c:v>1950</c:v>
                </c:pt>
                <c:pt idx="4">
                  <c:v>1960</c:v>
                </c:pt>
                <c:pt idx="5">
                  <c:v>1970</c:v>
                </c:pt>
                <c:pt idx="6">
                  <c:v>1980</c:v>
                </c:pt>
                <c:pt idx="7">
                  <c:v>1990</c:v>
                </c:pt>
                <c:pt idx="8">
                  <c:v>2000</c:v>
                </c:pt>
                <c:pt idx="9">
                  <c:v>2010</c:v>
                </c:pt>
              </c:strCache>
            </c:strRef>
          </c:cat>
          <c:val>
            <c:numRef>
              <c:f>Data!$FJ$4:$FS$4</c:f>
              <c:numCache>
                <c:formatCode>0.00</c:formatCode>
                <c:ptCount val="10"/>
                <c:pt idx="0">
                  <c:v>2.5000000000000355E-2</c:v>
                </c:pt>
                <c:pt idx="1">
                  <c:v>0.30000000000000071</c:v>
                </c:pt>
                <c:pt idx="2">
                  <c:v>0.15000000000000036</c:v>
                </c:pt>
                <c:pt idx="3">
                  <c:v>0.10000000000000142</c:v>
                </c:pt>
                <c:pt idx="4">
                  <c:v>0.20000000000000107</c:v>
                </c:pt>
                <c:pt idx="5">
                  <c:v>0.25</c:v>
                </c:pt>
                <c:pt idx="6">
                  <c:v>0</c:v>
                </c:pt>
                <c:pt idx="7">
                  <c:v>0.29999999999999893</c:v>
                </c:pt>
                <c:pt idx="8">
                  <c:v>0.30000000000000071</c:v>
                </c:pt>
                <c:pt idx="9">
                  <c:v>0.30000000000000071</c:v>
                </c:pt>
              </c:numCache>
            </c:numRef>
          </c:val>
        </c:ser>
        <c:dLbls/>
        <c:overlap val="100"/>
        <c:axId val="142312192"/>
        <c:axId val="142313728"/>
      </c:barChart>
      <c:catAx>
        <c:axId val="142312192"/>
        <c:scaling>
          <c:orientation val="minMax"/>
        </c:scaling>
        <c:axPos val="b"/>
        <c:tickLblPos val="nextTo"/>
        <c:crossAx val="142313728"/>
        <c:crosses val="autoZero"/>
        <c:auto val="1"/>
        <c:lblAlgn val="ctr"/>
        <c:lblOffset val="100"/>
      </c:catAx>
      <c:valAx>
        <c:axId val="142313728"/>
        <c:scaling>
          <c:orientation val="minMax"/>
          <c:max val="9.25"/>
          <c:min val="7.85"/>
        </c:scaling>
        <c:axPos val="l"/>
        <c:majorGridlines/>
        <c:numFmt formatCode="0.00" sourceLinked="1"/>
        <c:tickLblPos val="nextTo"/>
        <c:crossAx val="142312192"/>
        <c:crosses val="autoZero"/>
        <c:crossBetween val="between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bar"/>
        <c:grouping val="clustered"/>
        <c:varyColors val="1"/>
        <c:ser>
          <c:idx val="0"/>
          <c:order val="0"/>
          <c:spPr>
            <a:gradFill>
              <a:gsLst>
                <a:gs pos="0">
                  <a:srgbClr val="FF0000"/>
                </a:gs>
                <a:gs pos="50000">
                  <a:srgbClr val="FFFF00"/>
                </a:gs>
                <a:gs pos="100000">
                  <a:srgbClr val="00B050"/>
                </a:gs>
              </a:gsLst>
              <a:lin ang="0" scaled="0"/>
            </a:gradFill>
          </c:spPr>
          <c:cat>
            <c:numRef>
              <c:f>Data!$Q$2:$Q$15</c:f>
              <c:numCache>
                <c:formatCode>General</c:formatCode>
                <c:ptCount val="14"/>
                <c:pt idx="0">
                  <c:v>7.9</c:v>
                </c:pt>
                <c:pt idx="1">
                  <c:v>8</c:v>
                </c:pt>
                <c:pt idx="2">
                  <c:v>8.1</c:v>
                </c:pt>
                <c:pt idx="3">
                  <c:v>8.1999999999999993</c:v>
                </c:pt>
                <c:pt idx="4">
                  <c:v>8.3000000000000007</c:v>
                </c:pt>
                <c:pt idx="5">
                  <c:v>8.4</c:v>
                </c:pt>
                <c:pt idx="6">
                  <c:v>8.5</c:v>
                </c:pt>
                <c:pt idx="7">
                  <c:v>8.6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8.9</c:v>
                </c:pt>
                <c:pt idx="11">
                  <c:v>9</c:v>
                </c:pt>
                <c:pt idx="12">
                  <c:v>9.1</c:v>
                </c:pt>
                <c:pt idx="13">
                  <c:v>9.1999999999999993</c:v>
                </c:pt>
              </c:numCache>
            </c:numRef>
          </c:cat>
          <c:val>
            <c:numRef>
              <c:f>Data!$R$2:$R$15</c:f>
              <c:numCache>
                <c:formatCode>General</c:formatCode>
                <c:ptCount val="14"/>
                <c:pt idx="0">
                  <c:v>4</c:v>
                </c:pt>
                <c:pt idx="1">
                  <c:v>38</c:v>
                </c:pt>
                <c:pt idx="2">
                  <c:v>31</c:v>
                </c:pt>
                <c:pt idx="3">
                  <c:v>15</c:v>
                </c:pt>
                <c:pt idx="4">
                  <c:v>20</c:v>
                </c:pt>
                <c:pt idx="5">
                  <c:v>19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dLbls/>
        <c:axId val="142352384"/>
        <c:axId val="142353920"/>
      </c:barChart>
      <c:scatterChart>
        <c:scatterStyle val="lineMarker"/>
        <c:varyColors val="1"/>
        <c:ser>
          <c:idx val="1"/>
          <c:order val="1"/>
          <c:tx>
            <c:v>thumb</c:v>
          </c:tx>
          <c:spPr>
            <a:ln w="28575">
              <a:noFill/>
            </a:ln>
          </c:spPr>
          <c:marker>
            <c:symbol val="square"/>
            <c:size val="13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noFill/>
              </a:ln>
            </c:spPr>
          </c:marker>
          <c:xVal>
            <c:numRef>
              <c:f>Data!$T$2:$T$15</c:f>
              <c:numCache>
                <c:formatCode>General</c:formatCode>
                <c:ptCount val="14"/>
                <c:pt idx="0">
                  <c:v>5.0999999999999996</c:v>
                </c:pt>
                <c:pt idx="1">
                  <c:v>39.1</c:v>
                </c:pt>
                <c:pt idx="2">
                  <c:v>32.1</c:v>
                </c:pt>
                <c:pt idx="3">
                  <c:v>16.100000000000001</c:v>
                </c:pt>
                <c:pt idx="4">
                  <c:v>21.1</c:v>
                </c:pt>
                <c:pt idx="5">
                  <c:v>20.100000000000001</c:v>
                </c:pt>
                <c:pt idx="6">
                  <c:v>10.1</c:v>
                </c:pt>
                <c:pt idx="7">
                  <c:v>7.1</c:v>
                </c:pt>
                <c:pt idx="8">
                  <c:v>8.1</c:v>
                </c:pt>
                <c:pt idx="9">
                  <c:v>5.0999999999999996</c:v>
                </c:pt>
                <c:pt idx="10">
                  <c:v>4.0999999999999996</c:v>
                </c:pt>
                <c:pt idx="11">
                  <c:v>#N/A</c:v>
                </c:pt>
                <c:pt idx="12">
                  <c:v>#N/A</c:v>
                </c:pt>
                <c:pt idx="13">
                  <c:v>2.1</c:v>
                </c:pt>
              </c:numCache>
            </c:numRef>
          </c:xVal>
          <c:yVal>
            <c:numRef>
              <c:f>Data!$S$2:$S$15</c:f>
              <c:numCache>
                <c:formatCode>General</c:formatCode>
                <c:ptCount val="14"/>
                <c:pt idx="0">
                  <c:v>7.9250000000000007</c:v>
                </c:pt>
                <c:pt idx="1">
                  <c:v>8.0250000000000004</c:v>
                </c:pt>
                <c:pt idx="2">
                  <c:v>8.125</c:v>
                </c:pt>
                <c:pt idx="3">
                  <c:v>8.2249999999999996</c:v>
                </c:pt>
                <c:pt idx="4">
                  <c:v>8.3250000000000011</c:v>
                </c:pt>
                <c:pt idx="5">
                  <c:v>8.4250000000000007</c:v>
                </c:pt>
                <c:pt idx="6">
                  <c:v>8.5250000000000004</c:v>
                </c:pt>
                <c:pt idx="7">
                  <c:v>8.625</c:v>
                </c:pt>
                <c:pt idx="8">
                  <c:v>8.7249999999999996</c:v>
                </c:pt>
                <c:pt idx="9">
                  <c:v>8.8250000000000011</c:v>
                </c:pt>
                <c:pt idx="10">
                  <c:v>8.9250000000000007</c:v>
                </c:pt>
                <c:pt idx="11">
                  <c:v>9.0250000000000004</c:v>
                </c:pt>
                <c:pt idx="12">
                  <c:v>9.125</c:v>
                </c:pt>
                <c:pt idx="13">
                  <c:v>9.2249999999999996</c:v>
                </c:pt>
              </c:numCache>
            </c:numRef>
          </c:yVal>
        </c:ser>
        <c:dLbls/>
        <c:axId val="142361344"/>
        <c:axId val="142355456"/>
      </c:scatterChart>
      <c:catAx>
        <c:axId val="142352384"/>
        <c:scaling>
          <c:orientation val="minMax"/>
        </c:scaling>
        <c:axPos val="l"/>
        <c:numFmt formatCode="General" sourceLinked="1"/>
        <c:tickLblPos val="nextTo"/>
        <c:crossAx val="142353920"/>
        <c:crosses val="autoZero"/>
        <c:auto val="1"/>
        <c:lblAlgn val="ctr"/>
        <c:lblOffset val="100"/>
      </c:catAx>
      <c:valAx>
        <c:axId val="142353920"/>
        <c:scaling>
          <c:orientation val="minMax"/>
        </c:scaling>
        <c:axPos val="b"/>
        <c:majorGridlines/>
        <c:numFmt formatCode="General" sourceLinked="1"/>
        <c:tickLblPos val="nextTo"/>
        <c:crossAx val="142352384"/>
        <c:crosses val="autoZero"/>
        <c:crossBetween val="between"/>
      </c:valAx>
      <c:valAx>
        <c:axId val="142355456"/>
        <c:scaling>
          <c:orientation val="minMax"/>
          <c:max val="9.25"/>
          <c:min val="7.85"/>
        </c:scaling>
        <c:delete val="1"/>
        <c:axPos val="r"/>
        <c:numFmt formatCode="General" sourceLinked="1"/>
        <c:tickLblPos val="none"/>
        <c:crossAx val="142361344"/>
        <c:crosses val="max"/>
        <c:crossBetween val="midCat"/>
      </c:valAx>
      <c:valAx>
        <c:axId val="142361344"/>
        <c:scaling>
          <c:orientation val="minMax"/>
        </c:scaling>
        <c:delete val="1"/>
        <c:axPos val="b"/>
        <c:numFmt formatCode="General" sourceLinked="1"/>
        <c:tickLblPos val="none"/>
        <c:crossAx val="142355456"/>
        <c:crosses val="autoZero"/>
        <c:crossBetween val="midCat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>
        <c:manualLayout>
          <c:xMode val="edge"/>
          <c:yMode val="edge"/>
          <c:x val="0.45678375164041995"/>
          <c:y val="6.666666666666668E-3"/>
        </c:manualLayout>
      </c:layout>
      <c:txPr>
        <a:bodyPr/>
        <a:lstStyle/>
        <a:p>
          <a:pPr>
            <a:defRPr sz="1200" b="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0.21896194225721791"/>
          <c:y val="0.18363713910761156"/>
          <c:w val="0.72965255905511817"/>
          <c:h val="0.64926574803149617"/>
        </c:manualLayout>
      </c:layout>
      <c:scatterChart>
        <c:scatterStyle val="lineMarker"/>
        <c:ser>
          <c:idx val="0"/>
          <c:order val="0"/>
          <c:tx>
            <c:strRef>
              <c:f>Data!$L$1</c:f>
              <c:strCache>
                <c:ptCount val="1"/>
                <c:pt idx="0">
                  <c:v>Votes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12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noFill/>
              </a:ln>
            </c:spPr>
          </c:marker>
          <c:trendline>
            <c:spPr>
              <a:ln w="31750">
                <a:solidFill>
                  <a:schemeClr val="accent6">
                    <a:lumMod val="75000"/>
                  </a:schemeClr>
                </a:solidFill>
                <a:prstDash val="sysDash"/>
                <a:tailEnd type="arrow"/>
              </a:ln>
            </c:spPr>
            <c:trendlineType val="linear"/>
            <c:dispRSqr val="1"/>
            <c:dispEq val="1"/>
            <c:trendlineLbl>
              <c:layout>
                <c:manualLayout>
                  <c:x val="-0.18423950131233599"/>
                  <c:y val="-0.16892388451443574"/>
                </c:manualLayout>
              </c:layout>
              <c:numFmt formatCode="General" sourceLinked="0"/>
            </c:trendlineLbl>
          </c:trendline>
          <c:xVal>
            <c:numRef>
              <c:f>Data!$K$2:$K$251</c:f>
              <c:numCache>
                <c:formatCode>General</c:formatCode>
                <c:ptCount val="250"/>
                <c:pt idx="0">
                  <c:v>9.1999999999999993</c:v>
                </c:pt>
                <c:pt idx="1">
                  <c:v>9.1999999999999993</c:v>
                </c:pt>
                <c:pt idx="2">
                  <c:v>9</c:v>
                </c:pt>
                <c:pt idx="3">
                  <c:v>8.9</c:v>
                </c:pt>
                <c:pt idx="4">
                  <c:v>8.9</c:v>
                </c:pt>
                <c:pt idx="5">
                  <c:v>8.9</c:v>
                </c:pt>
                <c:pt idx="6">
                  <c:v>8.9</c:v>
                </c:pt>
                <c:pt idx="7">
                  <c:v>8.9</c:v>
                </c:pt>
                <c:pt idx="8">
                  <c:v>8.8000000000000007</c:v>
                </c:pt>
                <c:pt idx="9">
                  <c:v>8.8000000000000007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8.6999999999999993</c:v>
                </c:pt>
                <c:pt idx="13">
                  <c:v>8.6999999999999993</c:v>
                </c:pt>
                <c:pt idx="14">
                  <c:v>8.6999999999999993</c:v>
                </c:pt>
                <c:pt idx="15">
                  <c:v>8.6999999999999993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8.6999999999999993</c:v>
                </c:pt>
                <c:pt idx="20">
                  <c:v>8.6</c:v>
                </c:pt>
                <c:pt idx="21">
                  <c:v>8.6</c:v>
                </c:pt>
                <c:pt idx="22">
                  <c:v>8.6</c:v>
                </c:pt>
                <c:pt idx="23">
                  <c:v>8.6</c:v>
                </c:pt>
                <c:pt idx="24">
                  <c:v>8.6</c:v>
                </c:pt>
                <c:pt idx="25">
                  <c:v>8.6</c:v>
                </c:pt>
                <c:pt idx="26">
                  <c:v>8.6</c:v>
                </c:pt>
                <c:pt idx="27">
                  <c:v>8.6</c:v>
                </c:pt>
                <c:pt idx="28">
                  <c:v>8.6</c:v>
                </c:pt>
                <c:pt idx="29">
                  <c:v>8.6</c:v>
                </c:pt>
                <c:pt idx="30">
                  <c:v>8.6</c:v>
                </c:pt>
                <c:pt idx="31">
                  <c:v>8.5</c:v>
                </c:pt>
                <c:pt idx="32">
                  <c:v>8.5</c:v>
                </c:pt>
                <c:pt idx="33">
                  <c:v>8.5</c:v>
                </c:pt>
                <c:pt idx="34">
                  <c:v>8.5</c:v>
                </c:pt>
                <c:pt idx="35">
                  <c:v>8.5</c:v>
                </c:pt>
                <c:pt idx="36">
                  <c:v>8.5</c:v>
                </c:pt>
                <c:pt idx="37">
                  <c:v>8.5</c:v>
                </c:pt>
                <c:pt idx="38">
                  <c:v>8.5</c:v>
                </c:pt>
                <c:pt idx="39">
                  <c:v>8.5</c:v>
                </c:pt>
                <c:pt idx="40">
                  <c:v>8.5</c:v>
                </c:pt>
                <c:pt idx="41">
                  <c:v>8.5</c:v>
                </c:pt>
                <c:pt idx="42">
                  <c:v>8.5</c:v>
                </c:pt>
                <c:pt idx="43">
                  <c:v>8.5</c:v>
                </c:pt>
                <c:pt idx="44">
                  <c:v>8.5</c:v>
                </c:pt>
                <c:pt idx="45">
                  <c:v>8.4</c:v>
                </c:pt>
                <c:pt idx="46">
                  <c:v>8.4</c:v>
                </c:pt>
                <c:pt idx="47">
                  <c:v>8.4</c:v>
                </c:pt>
                <c:pt idx="48">
                  <c:v>8.4</c:v>
                </c:pt>
                <c:pt idx="49">
                  <c:v>8.4</c:v>
                </c:pt>
                <c:pt idx="50">
                  <c:v>8.4</c:v>
                </c:pt>
                <c:pt idx="51">
                  <c:v>8.4</c:v>
                </c:pt>
                <c:pt idx="52">
                  <c:v>8.4</c:v>
                </c:pt>
                <c:pt idx="53">
                  <c:v>8.4</c:v>
                </c:pt>
                <c:pt idx="54">
                  <c:v>8.4</c:v>
                </c:pt>
                <c:pt idx="55">
                  <c:v>8.4</c:v>
                </c:pt>
                <c:pt idx="56">
                  <c:v>8.4</c:v>
                </c:pt>
                <c:pt idx="57">
                  <c:v>8.4</c:v>
                </c:pt>
                <c:pt idx="58">
                  <c:v>8.4</c:v>
                </c:pt>
                <c:pt idx="59">
                  <c:v>8.4</c:v>
                </c:pt>
                <c:pt idx="60">
                  <c:v>8.4</c:v>
                </c:pt>
                <c:pt idx="61">
                  <c:v>8.4</c:v>
                </c:pt>
                <c:pt idx="62">
                  <c:v>8.4</c:v>
                </c:pt>
                <c:pt idx="63">
                  <c:v>8.4</c:v>
                </c:pt>
                <c:pt idx="64">
                  <c:v>8.4</c:v>
                </c:pt>
                <c:pt idx="65">
                  <c:v>8.4</c:v>
                </c:pt>
                <c:pt idx="66">
                  <c:v>8.4</c:v>
                </c:pt>
                <c:pt idx="67">
                  <c:v>8.4</c:v>
                </c:pt>
                <c:pt idx="68">
                  <c:v>8.4</c:v>
                </c:pt>
                <c:pt idx="69">
                  <c:v>8.4</c:v>
                </c:pt>
                <c:pt idx="70">
                  <c:v>8.4</c:v>
                </c:pt>
                <c:pt idx="71">
                  <c:v>8.4</c:v>
                </c:pt>
                <c:pt idx="72">
                  <c:v>8.4</c:v>
                </c:pt>
                <c:pt idx="73">
                  <c:v>8.3000000000000007</c:v>
                </c:pt>
                <c:pt idx="74">
                  <c:v>8.3000000000000007</c:v>
                </c:pt>
                <c:pt idx="75">
                  <c:v>8.3000000000000007</c:v>
                </c:pt>
                <c:pt idx="76">
                  <c:v>8.3000000000000007</c:v>
                </c:pt>
                <c:pt idx="77">
                  <c:v>8.3000000000000007</c:v>
                </c:pt>
                <c:pt idx="78">
                  <c:v>8.3000000000000007</c:v>
                </c:pt>
                <c:pt idx="79">
                  <c:v>8.3000000000000007</c:v>
                </c:pt>
                <c:pt idx="80">
                  <c:v>8.3000000000000007</c:v>
                </c:pt>
                <c:pt idx="81">
                  <c:v>8.3000000000000007</c:v>
                </c:pt>
                <c:pt idx="82">
                  <c:v>8.3000000000000007</c:v>
                </c:pt>
                <c:pt idx="83">
                  <c:v>8.3000000000000007</c:v>
                </c:pt>
                <c:pt idx="84">
                  <c:v>8.3000000000000007</c:v>
                </c:pt>
                <c:pt idx="85">
                  <c:v>8.3000000000000007</c:v>
                </c:pt>
                <c:pt idx="86">
                  <c:v>8.3000000000000007</c:v>
                </c:pt>
                <c:pt idx="87">
                  <c:v>8.3000000000000007</c:v>
                </c:pt>
                <c:pt idx="88">
                  <c:v>8.3000000000000007</c:v>
                </c:pt>
                <c:pt idx="89">
                  <c:v>8.3000000000000007</c:v>
                </c:pt>
                <c:pt idx="90">
                  <c:v>8.3000000000000007</c:v>
                </c:pt>
                <c:pt idx="91">
                  <c:v>8.3000000000000007</c:v>
                </c:pt>
                <c:pt idx="92">
                  <c:v>8.3000000000000007</c:v>
                </c:pt>
                <c:pt idx="93">
                  <c:v>8.3000000000000007</c:v>
                </c:pt>
                <c:pt idx="94">
                  <c:v>8.3000000000000007</c:v>
                </c:pt>
                <c:pt idx="95">
                  <c:v>8.3000000000000007</c:v>
                </c:pt>
                <c:pt idx="96">
                  <c:v>8.3000000000000007</c:v>
                </c:pt>
                <c:pt idx="97">
                  <c:v>8.3000000000000007</c:v>
                </c:pt>
                <c:pt idx="98">
                  <c:v>8.3000000000000007</c:v>
                </c:pt>
                <c:pt idx="99">
                  <c:v>8.3000000000000007</c:v>
                </c:pt>
                <c:pt idx="100">
                  <c:v>8.3000000000000007</c:v>
                </c:pt>
                <c:pt idx="101">
                  <c:v>8.3000000000000007</c:v>
                </c:pt>
                <c:pt idx="102">
                  <c:v>8.3000000000000007</c:v>
                </c:pt>
                <c:pt idx="103">
                  <c:v>8.3000000000000007</c:v>
                </c:pt>
                <c:pt idx="104">
                  <c:v>8.3000000000000007</c:v>
                </c:pt>
                <c:pt idx="105">
                  <c:v>8.3000000000000007</c:v>
                </c:pt>
                <c:pt idx="106">
                  <c:v>8.3000000000000007</c:v>
                </c:pt>
                <c:pt idx="107">
                  <c:v>8.3000000000000007</c:v>
                </c:pt>
                <c:pt idx="108">
                  <c:v>8.1999999999999993</c:v>
                </c:pt>
                <c:pt idx="109">
                  <c:v>8.1999999999999993</c:v>
                </c:pt>
                <c:pt idx="110">
                  <c:v>8.1999999999999993</c:v>
                </c:pt>
                <c:pt idx="111">
                  <c:v>8.1999999999999993</c:v>
                </c:pt>
                <c:pt idx="112">
                  <c:v>8.1999999999999993</c:v>
                </c:pt>
                <c:pt idx="113">
                  <c:v>8.1999999999999993</c:v>
                </c:pt>
                <c:pt idx="114">
                  <c:v>8.1999999999999993</c:v>
                </c:pt>
                <c:pt idx="115">
                  <c:v>8.1999999999999993</c:v>
                </c:pt>
                <c:pt idx="116">
                  <c:v>8.1999999999999993</c:v>
                </c:pt>
                <c:pt idx="117">
                  <c:v>8.1999999999999993</c:v>
                </c:pt>
                <c:pt idx="118">
                  <c:v>8.1999999999999993</c:v>
                </c:pt>
                <c:pt idx="119">
                  <c:v>8.1999999999999993</c:v>
                </c:pt>
                <c:pt idx="120">
                  <c:v>8.1999999999999993</c:v>
                </c:pt>
                <c:pt idx="121">
                  <c:v>8.1999999999999993</c:v>
                </c:pt>
                <c:pt idx="122">
                  <c:v>8.1999999999999993</c:v>
                </c:pt>
                <c:pt idx="123">
                  <c:v>8.1999999999999993</c:v>
                </c:pt>
                <c:pt idx="124">
                  <c:v>8.1999999999999993</c:v>
                </c:pt>
                <c:pt idx="125">
                  <c:v>8.1999999999999993</c:v>
                </c:pt>
                <c:pt idx="126">
                  <c:v>8.1999999999999993</c:v>
                </c:pt>
                <c:pt idx="127">
                  <c:v>8.1999999999999993</c:v>
                </c:pt>
                <c:pt idx="128">
                  <c:v>8.1999999999999993</c:v>
                </c:pt>
                <c:pt idx="129">
                  <c:v>8.1999999999999993</c:v>
                </c:pt>
                <c:pt idx="130">
                  <c:v>8.1999999999999993</c:v>
                </c:pt>
                <c:pt idx="131">
                  <c:v>8.1999999999999993</c:v>
                </c:pt>
                <c:pt idx="132">
                  <c:v>8.1999999999999993</c:v>
                </c:pt>
                <c:pt idx="133">
                  <c:v>8.1999999999999993</c:v>
                </c:pt>
                <c:pt idx="134">
                  <c:v>8.1999999999999993</c:v>
                </c:pt>
                <c:pt idx="135">
                  <c:v>8.1999999999999993</c:v>
                </c:pt>
                <c:pt idx="136">
                  <c:v>8.1999999999999993</c:v>
                </c:pt>
                <c:pt idx="137">
                  <c:v>8.1</c:v>
                </c:pt>
                <c:pt idx="138">
                  <c:v>8.1</c:v>
                </c:pt>
                <c:pt idx="139">
                  <c:v>8.1</c:v>
                </c:pt>
                <c:pt idx="140">
                  <c:v>8.1</c:v>
                </c:pt>
                <c:pt idx="141">
                  <c:v>8.1</c:v>
                </c:pt>
                <c:pt idx="142">
                  <c:v>8.1</c:v>
                </c:pt>
                <c:pt idx="143">
                  <c:v>8.1</c:v>
                </c:pt>
                <c:pt idx="144">
                  <c:v>8.1</c:v>
                </c:pt>
                <c:pt idx="145">
                  <c:v>8.1</c:v>
                </c:pt>
                <c:pt idx="146">
                  <c:v>8.1</c:v>
                </c:pt>
                <c:pt idx="147">
                  <c:v>8.1</c:v>
                </c:pt>
                <c:pt idx="148">
                  <c:v>8.1</c:v>
                </c:pt>
                <c:pt idx="149">
                  <c:v>8.1</c:v>
                </c:pt>
                <c:pt idx="150">
                  <c:v>8.1</c:v>
                </c:pt>
                <c:pt idx="151">
                  <c:v>8.1</c:v>
                </c:pt>
                <c:pt idx="152">
                  <c:v>8.1</c:v>
                </c:pt>
                <c:pt idx="153">
                  <c:v>8.1</c:v>
                </c:pt>
                <c:pt idx="154">
                  <c:v>8.1</c:v>
                </c:pt>
                <c:pt idx="155">
                  <c:v>8.1</c:v>
                </c:pt>
                <c:pt idx="156">
                  <c:v>8.1</c:v>
                </c:pt>
                <c:pt idx="157">
                  <c:v>8.1</c:v>
                </c:pt>
                <c:pt idx="158">
                  <c:v>8.1</c:v>
                </c:pt>
                <c:pt idx="159">
                  <c:v>8.1</c:v>
                </c:pt>
                <c:pt idx="160">
                  <c:v>8.1</c:v>
                </c:pt>
                <c:pt idx="161">
                  <c:v>8.1</c:v>
                </c:pt>
                <c:pt idx="162">
                  <c:v>8.1</c:v>
                </c:pt>
                <c:pt idx="163">
                  <c:v>8.1</c:v>
                </c:pt>
                <c:pt idx="164">
                  <c:v>8.1</c:v>
                </c:pt>
                <c:pt idx="165">
                  <c:v>8.1</c:v>
                </c:pt>
                <c:pt idx="166">
                  <c:v>8.1</c:v>
                </c:pt>
                <c:pt idx="167">
                  <c:v>8.1</c:v>
                </c:pt>
                <c:pt idx="168">
                  <c:v>8.1</c:v>
                </c:pt>
                <c:pt idx="169">
                  <c:v>8.1</c:v>
                </c:pt>
                <c:pt idx="170">
                  <c:v>8.1</c:v>
                </c:pt>
                <c:pt idx="171">
                  <c:v>8.1</c:v>
                </c:pt>
                <c:pt idx="172">
                  <c:v>8.1</c:v>
                </c:pt>
                <c:pt idx="173">
                  <c:v>8.1</c:v>
                </c:pt>
                <c:pt idx="174">
                  <c:v>8.1</c:v>
                </c:pt>
                <c:pt idx="175">
                  <c:v>8.1</c:v>
                </c:pt>
                <c:pt idx="176">
                  <c:v>8.1</c:v>
                </c:pt>
                <c:pt idx="177">
                  <c:v>8.1</c:v>
                </c:pt>
                <c:pt idx="178">
                  <c:v>8.1</c:v>
                </c:pt>
                <c:pt idx="179">
                  <c:v>8.1</c:v>
                </c:pt>
                <c:pt idx="180">
                  <c:v>8.1</c:v>
                </c:pt>
                <c:pt idx="181">
                  <c:v>8.1</c:v>
                </c:pt>
                <c:pt idx="182">
                  <c:v>8.1</c:v>
                </c:pt>
                <c:pt idx="183">
                  <c:v>8.1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8</c:v>
                </c:pt>
                <c:pt idx="201">
                  <c:v>8</c:v>
                </c:pt>
                <c:pt idx="202">
                  <c:v>8</c:v>
                </c:pt>
                <c:pt idx="203">
                  <c:v>8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7.9</c:v>
                </c:pt>
                <c:pt idx="243">
                  <c:v>7.9</c:v>
                </c:pt>
                <c:pt idx="244">
                  <c:v>7.9</c:v>
                </c:pt>
                <c:pt idx="245">
                  <c:v>7.9</c:v>
                </c:pt>
                <c:pt idx="246">
                  <c:v>7.9</c:v>
                </c:pt>
                <c:pt idx="247">
                  <c:v>7.9</c:v>
                </c:pt>
                <c:pt idx="248">
                  <c:v>7.9</c:v>
                </c:pt>
                <c:pt idx="249">
                  <c:v>7.9</c:v>
                </c:pt>
              </c:numCache>
            </c:numRef>
          </c:xVal>
          <c:yVal>
            <c:numRef>
              <c:f>Data!$L$2:$L$251</c:f>
              <c:numCache>
                <c:formatCode>0</c:formatCode>
                <c:ptCount val="250"/>
                <c:pt idx="0">
                  <c:v>1071904</c:v>
                </c:pt>
                <c:pt idx="1">
                  <c:v>751381</c:v>
                </c:pt>
                <c:pt idx="2">
                  <c:v>488889</c:v>
                </c:pt>
                <c:pt idx="3">
                  <c:v>830504</c:v>
                </c:pt>
                <c:pt idx="4">
                  <c:v>322961</c:v>
                </c:pt>
                <c:pt idx="5">
                  <c:v>1045186</c:v>
                </c:pt>
                <c:pt idx="6">
                  <c:v>264112</c:v>
                </c:pt>
                <c:pt idx="7">
                  <c:v>545703</c:v>
                </c:pt>
                <c:pt idx="8">
                  <c:v>758388</c:v>
                </c:pt>
                <c:pt idx="9">
                  <c:v>814389</c:v>
                </c:pt>
                <c:pt idx="10">
                  <c:v>519895</c:v>
                </c:pt>
                <c:pt idx="11">
                  <c:v>784999</c:v>
                </c:pt>
                <c:pt idx="12">
                  <c:v>447005</c:v>
                </c:pt>
                <c:pt idx="13">
                  <c:v>465445</c:v>
                </c:pt>
                <c:pt idx="14">
                  <c:v>161969</c:v>
                </c:pt>
                <c:pt idx="15">
                  <c:v>844938</c:v>
                </c:pt>
                <c:pt idx="16">
                  <c:v>585132</c:v>
                </c:pt>
                <c:pt idx="17">
                  <c:v>711386</c:v>
                </c:pt>
                <c:pt idx="18">
                  <c:v>770559</c:v>
                </c:pt>
                <c:pt idx="19">
                  <c:v>680983</c:v>
                </c:pt>
                <c:pt idx="20">
                  <c:v>349902</c:v>
                </c:pt>
                <c:pt idx="21">
                  <c:v>527492</c:v>
                </c:pt>
                <c:pt idx="22">
                  <c:v>625620</c:v>
                </c:pt>
                <c:pt idx="23">
                  <c:v>145769</c:v>
                </c:pt>
                <c:pt idx="24">
                  <c:v>278743</c:v>
                </c:pt>
                <c:pt idx="25">
                  <c:v>481594</c:v>
                </c:pt>
                <c:pt idx="26">
                  <c:v>439557</c:v>
                </c:pt>
                <c:pt idx="27">
                  <c:v>213122</c:v>
                </c:pt>
                <c:pt idx="28">
                  <c:v>180212</c:v>
                </c:pt>
                <c:pt idx="29">
                  <c:v>272065</c:v>
                </c:pt>
                <c:pt idx="30">
                  <c:v>454516</c:v>
                </c:pt>
                <c:pt idx="31">
                  <c:v>95571</c:v>
                </c:pt>
                <c:pt idx="32">
                  <c:v>495932</c:v>
                </c:pt>
                <c:pt idx="33">
                  <c:v>309699</c:v>
                </c:pt>
                <c:pt idx="34">
                  <c:v>479572</c:v>
                </c:pt>
                <c:pt idx="35">
                  <c:v>557394</c:v>
                </c:pt>
                <c:pt idx="36">
                  <c:v>546922</c:v>
                </c:pt>
                <c:pt idx="37">
                  <c:v>62840</c:v>
                </c:pt>
                <c:pt idx="38">
                  <c:v>249013</c:v>
                </c:pt>
                <c:pt idx="39">
                  <c:v>360007</c:v>
                </c:pt>
                <c:pt idx="40">
                  <c:v>80077</c:v>
                </c:pt>
                <c:pt idx="41">
                  <c:v>244430</c:v>
                </c:pt>
                <c:pt idx="42">
                  <c:v>33721</c:v>
                </c:pt>
                <c:pt idx="43">
                  <c:v>155574</c:v>
                </c:pt>
                <c:pt idx="44">
                  <c:v>433401</c:v>
                </c:pt>
                <c:pt idx="45">
                  <c:v>216576</c:v>
                </c:pt>
                <c:pt idx="46">
                  <c:v>297265</c:v>
                </c:pt>
                <c:pt idx="47">
                  <c:v>68920</c:v>
                </c:pt>
                <c:pt idx="48">
                  <c:v>237603</c:v>
                </c:pt>
                <c:pt idx="49">
                  <c:v>380225</c:v>
                </c:pt>
                <c:pt idx="50">
                  <c:v>540726</c:v>
                </c:pt>
                <c:pt idx="51">
                  <c:v>78867</c:v>
                </c:pt>
                <c:pt idx="52">
                  <c:v>162865</c:v>
                </c:pt>
                <c:pt idx="53">
                  <c:v>555796</c:v>
                </c:pt>
                <c:pt idx="54">
                  <c:v>450505</c:v>
                </c:pt>
                <c:pt idx="55">
                  <c:v>66255</c:v>
                </c:pt>
                <c:pt idx="56">
                  <c:v>321465</c:v>
                </c:pt>
                <c:pt idx="57">
                  <c:v>672751</c:v>
                </c:pt>
                <c:pt idx="58">
                  <c:v>325439</c:v>
                </c:pt>
                <c:pt idx="59">
                  <c:v>447680</c:v>
                </c:pt>
                <c:pt idx="60">
                  <c:v>223271</c:v>
                </c:pt>
                <c:pt idx="61">
                  <c:v>598332</c:v>
                </c:pt>
                <c:pt idx="62">
                  <c:v>430863</c:v>
                </c:pt>
                <c:pt idx="63">
                  <c:v>168022</c:v>
                </c:pt>
                <c:pt idx="64">
                  <c:v>320991</c:v>
                </c:pt>
                <c:pt idx="65">
                  <c:v>78329</c:v>
                </c:pt>
                <c:pt idx="66">
                  <c:v>356779</c:v>
                </c:pt>
                <c:pt idx="67">
                  <c:v>497983</c:v>
                </c:pt>
                <c:pt idx="68">
                  <c:v>351134</c:v>
                </c:pt>
                <c:pt idx="69">
                  <c:v>130531</c:v>
                </c:pt>
                <c:pt idx="70">
                  <c:v>143215</c:v>
                </c:pt>
                <c:pt idx="71">
                  <c:v>416840</c:v>
                </c:pt>
                <c:pt idx="72">
                  <c:v>118641</c:v>
                </c:pt>
                <c:pt idx="73">
                  <c:v>93024</c:v>
                </c:pt>
                <c:pt idx="74">
                  <c:v>361740</c:v>
                </c:pt>
                <c:pt idx="75">
                  <c:v>55469</c:v>
                </c:pt>
                <c:pt idx="76">
                  <c:v>81076</c:v>
                </c:pt>
                <c:pt idx="77">
                  <c:v>146293</c:v>
                </c:pt>
                <c:pt idx="78">
                  <c:v>378814</c:v>
                </c:pt>
                <c:pt idx="79">
                  <c:v>410111</c:v>
                </c:pt>
                <c:pt idx="80">
                  <c:v>437665</c:v>
                </c:pt>
                <c:pt idx="81">
                  <c:v>305714</c:v>
                </c:pt>
                <c:pt idx="82">
                  <c:v>480170</c:v>
                </c:pt>
                <c:pt idx="83">
                  <c:v>296956</c:v>
                </c:pt>
                <c:pt idx="84">
                  <c:v>217584</c:v>
                </c:pt>
                <c:pt idx="85">
                  <c:v>99981</c:v>
                </c:pt>
                <c:pt idx="86">
                  <c:v>74994</c:v>
                </c:pt>
                <c:pt idx="87">
                  <c:v>147914</c:v>
                </c:pt>
                <c:pt idx="88">
                  <c:v>69011</c:v>
                </c:pt>
                <c:pt idx="89">
                  <c:v>120126</c:v>
                </c:pt>
                <c:pt idx="90">
                  <c:v>57490</c:v>
                </c:pt>
                <c:pt idx="91">
                  <c:v>57417</c:v>
                </c:pt>
                <c:pt idx="92">
                  <c:v>265075</c:v>
                </c:pt>
                <c:pt idx="93">
                  <c:v>135618</c:v>
                </c:pt>
                <c:pt idx="94">
                  <c:v>183169</c:v>
                </c:pt>
                <c:pt idx="95">
                  <c:v>275055</c:v>
                </c:pt>
                <c:pt idx="96">
                  <c:v>36241</c:v>
                </c:pt>
                <c:pt idx="97">
                  <c:v>70921</c:v>
                </c:pt>
                <c:pt idx="98">
                  <c:v>117819</c:v>
                </c:pt>
                <c:pt idx="99">
                  <c:v>190549</c:v>
                </c:pt>
                <c:pt idx="100">
                  <c:v>75713</c:v>
                </c:pt>
                <c:pt idx="101">
                  <c:v>336055</c:v>
                </c:pt>
                <c:pt idx="102">
                  <c:v>160636</c:v>
                </c:pt>
                <c:pt idx="103">
                  <c:v>102421</c:v>
                </c:pt>
                <c:pt idx="104">
                  <c:v>395178</c:v>
                </c:pt>
                <c:pt idx="105">
                  <c:v>49855</c:v>
                </c:pt>
                <c:pt idx="106">
                  <c:v>604923</c:v>
                </c:pt>
                <c:pt idx="107">
                  <c:v>93088</c:v>
                </c:pt>
                <c:pt idx="108">
                  <c:v>505702</c:v>
                </c:pt>
                <c:pt idx="109">
                  <c:v>94509</c:v>
                </c:pt>
                <c:pt idx="110">
                  <c:v>54505</c:v>
                </c:pt>
                <c:pt idx="111">
                  <c:v>392241</c:v>
                </c:pt>
                <c:pt idx="112">
                  <c:v>369869</c:v>
                </c:pt>
                <c:pt idx="113">
                  <c:v>68966</c:v>
                </c:pt>
                <c:pt idx="114">
                  <c:v>110551</c:v>
                </c:pt>
                <c:pt idx="115">
                  <c:v>168689</c:v>
                </c:pt>
                <c:pt idx="116">
                  <c:v>313115</c:v>
                </c:pt>
                <c:pt idx="117">
                  <c:v>377485</c:v>
                </c:pt>
                <c:pt idx="118">
                  <c:v>34819</c:v>
                </c:pt>
                <c:pt idx="119">
                  <c:v>74369</c:v>
                </c:pt>
                <c:pt idx="120">
                  <c:v>297114</c:v>
                </c:pt>
                <c:pt idx="121">
                  <c:v>111071</c:v>
                </c:pt>
                <c:pt idx="122">
                  <c:v>81135</c:v>
                </c:pt>
                <c:pt idx="123">
                  <c:v>35316</c:v>
                </c:pt>
                <c:pt idx="124">
                  <c:v>326683</c:v>
                </c:pt>
                <c:pt idx="125">
                  <c:v>41744</c:v>
                </c:pt>
                <c:pt idx="126">
                  <c:v>61069</c:v>
                </c:pt>
                <c:pt idx="127">
                  <c:v>344351</c:v>
                </c:pt>
                <c:pt idx="128">
                  <c:v>27215</c:v>
                </c:pt>
                <c:pt idx="129">
                  <c:v>55197</c:v>
                </c:pt>
                <c:pt idx="130">
                  <c:v>285542</c:v>
                </c:pt>
                <c:pt idx="131">
                  <c:v>367352</c:v>
                </c:pt>
                <c:pt idx="132">
                  <c:v>52508</c:v>
                </c:pt>
                <c:pt idx="133">
                  <c:v>348568</c:v>
                </c:pt>
                <c:pt idx="134">
                  <c:v>41458</c:v>
                </c:pt>
                <c:pt idx="135">
                  <c:v>161747</c:v>
                </c:pt>
                <c:pt idx="136">
                  <c:v>84470</c:v>
                </c:pt>
                <c:pt idx="137">
                  <c:v>43205</c:v>
                </c:pt>
                <c:pt idx="138">
                  <c:v>26777</c:v>
                </c:pt>
                <c:pt idx="139">
                  <c:v>397628</c:v>
                </c:pt>
                <c:pt idx="140">
                  <c:v>475862</c:v>
                </c:pt>
                <c:pt idx="141">
                  <c:v>277636</c:v>
                </c:pt>
                <c:pt idx="142">
                  <c:v>267827</c:v>
                </c:pt>
                <c:pt idx="143">
                  <c:v>366430</c:v>
                </c:pt>
                <c:pt idx="144">
                  <c:v>64124</c:v>
                </c:pt>
                <c:pt idx="145">
                  <c:v>216669</c:v>
                </c:pt>
                <c:pt idx="146">
                  <c:v>25742</c:v>
                </c:pt>
                <c:pt idx="147">
                  <c:v>42227</c:v>
                </c:pt>
                <c:pt idx="148">
                  <c:v>192425</c:v>
                </c:pt>
                <c:pt idx="149">
                  <c:v>202044</c:v>
                </c:pt>
                <c:pt idx="150">
                  <c:v>459794</c:v>
                </c:pt>
                <c:pt idx="151">
                  <c:v>102995</c:v>
                </c:pt>
                <c:pt idx="152">
                  <c:v>470244</c:v>
                </c:pt>
                <c:pt idx="153">
                  <c:v>175041</c:v>
                </c:pt>
                <c:pt idx="154">
                  <c:v>312510</c:v>
                </c:pt>
                <c:pt idx="155">
                  <c:v>148410</c:v>
                </c:pt>
                <c:pt idx="156">
                  <c:v>56791</c:v>
                </c:pt>
                <c:pt idx="157">
                  <c:v>127072</c:v>
                </c:pt>
                <c:pt idx="158">
                  <c:v>180270</c:v>
                </c:pt>
                <c:pt idx="159">
                  <c:v>39033</c:v>
                </c:pt>
                <c:pt idx="160">
                  <c:v>190877</c:v>
                </c:pt>
                <c:pt idx="161">
                  <c:v>73505</c:v>
                </c:pt>
                <c:pt idx="162">
                  <c:v>406678</c:v>
                </c:pt>
                <c:pt idx="163">
                  <c:v>88095</c:v>
                </c:pt>
                <c:pt idx="164">
                  <c:v>507750</c:v>
                </c:pt>
                <c:pt idx="165">
                  <c:v>52582</c:v>
                </c:pt>
                <c:pt idx="166">
                  <c:v>65745</c:v>
                </c:pt>
                <c:pt idx="167">
                  <c:v>568037</c:v>
                </c:pt>
                <c:pt idx="168">
                  <c:v>249971</c:v>
                </c:pt>
                <c:pt idx="169">
                  <c:v>183277</c:v>
                </c:pt>
                <c:pt idx="170">
                  <c:v>263344</c:v>
                </c:pt>
                <c:pt idx="171">
                  <c:v>27843</c:v>
                </c:pt>
                <c:pt idx="172">
                  <c:v>69929</c:v>
                </c:pt>
                <c:pt idx="173">
                  <c:v>378300</c:v>
                </c:pt>
                <c:pt idx="174">
                  <c:v>303571</c:v>
                </c:pt>
                <c:pt idx="175">
                  <c:v>252241</c:v>
                </c:pt>
                <c:pt idx="176">
                  <c:v>106455</c:v>
                </c:pt>
                <c:pt idx="177">
                  <c:v>44437</c:v>
                </c:pt>
                <c:pt idx="178">
                  <c:v>47119</c:v>
                </c:pt>
                <c:pt idx="179">
                  <c:v>288159</c:v>
                </c:pt>
                <c:pt idx="180">
                  <c:v>182230</c:v>
                </c:pt>
                <c:pt idx="181">
                  <c:v>46028</c:v>
                </c:pt>
                <c:pt idx="182">
                  <c:v>316945</c:v>
                </c:pt>
                <c:pt idx="183">
                  <c:v>282250</c:v>
                </c:pt>
                <c:pt idx="184">
                  <c:v>398128</c:v>
                </c:pt>
                <c:pt idx="185">
                  <c:v>126624</c:v>
                </c:pt>
                <c:pt idx="186">
                  <c:v>120868</c:v>
                </c:pt>
                <c:pt idx="187">
                  <c:v>121059</c:v>
                </c:pt>
                <c:pt idx="188">
                  <c:v>67759</c:v>
                </c:pt>
                <c:pt idx="189">
                  <c:v>110584</c:v>
                </c:pt>
                <c:pt idx="190">
                  <c:v>322172</c:v>
                </c:pt>
                <c:pt idx="191">
                  <c:v>344294</c:v>
                </c:pt>
                <c:pt idx="192">
                  <c:v>36479</c:v>
                </c:pt>
                <c:pt idx="193">
                  <c:v>44571</c:v>
                </c:pt>
                <c:pt idx="194">
                  <c:v>149389</c:v>
                </c:pt>
                <c:pt idx="195">
                  <c:v>28676</c:v>
                </c:pt>
                <c:pt idx="196">
                  <c:v>373745</c:v>
                </c:pt>
                <c:pt idx="197">
                  <c:v>207589</c:v>
                </c:pt>
                <c:pt idx="198">
                  <c:v>38192</c:v>
                </c:pt>
                <c:pt idx="199">
                  <c:v>43710</c:v>
                </c:pt>
                <c:pt idx="200">
                  <c:v>39917</c:v>
                </c:pt>
                <c:pt idx="201">
                  <c:v>32409</c:v>
                </c:pt>
                <c:pt idx="202">
                  <c:v>32242</c:v>
                </c:pt>
                <c:pt idx="203">
                  <c:v>54451</c:v>
                </c:pt>
                <c:pt idx="204">
                  <c:v>53501</c:v>
                </c:pt>
                <c:pt idx="205">
                  <c:v>220323</c:v>
                </c:pt>
                <c:pt idx="206">
                  <c:v>213984</c:v>
                </c:pt>
                <c:pt idx="207">
                  <c:v>425904</c:v>
                </c:pt>
                <c:pt idx="208">
                  <c:v>65291</c:v>
                </c:pt>
                <c:pt idx="209">
                  <c:v>33518</c:v>
                </c:pt>
                <c:pt idx="210">
                  <c:v>66041</c:v>
                </c:pt>
                <c:pt idx="211">
                  <c:v>51331</c:v>
                </c:pt>
                <c:pt idx="212">
                  <c:v>69583</c:v>
                </c:pt>
                <c:pt idx="213">
                  <c:v>328336</c:v>
                </c:pt>
                <c:pt idx="214">
                  <c:v>27430</c:v>
                </c:pt>
                <c:pt idx="215">
                  <c:v>63858</c:v>
                </c:pt>
                <c:pt idx="216">
                  <c:v>407875</c:v>
                </c:pt>
                <c:pt idx="217">
                  <c:v>63443</c:v>
                </c:pt>
                <c:pt idx="218">
                  <c:v>246325</c:v>
                </c:pt>
                <c:pt idx="219">
                  <c:v>519625</c:v>
                </c:pt>
                <c:pt idx="220">
                  <c:v>33873</c:v>
                </c:pt>
                <c:pt idx="221">
                  <c:v>38373</c:v>
                </c:pt>
                <c:pt idx="222">
                  <c:v>303847</c:v>
                </c:pt>
                <c:pt idx="223">
                  <c:v>30643</c:v>
                </c:pt>
                <c:pt idx="224">
                  <c:v>43524</c:v>
                </c:pt>
                <c:pt idx="225">
                  <c:v>344256</c:v>
                </c:pt>
                <c:pt idx="226">
                  <c:v>60767</c:v>
                </c:pt>
                <c:pt idx="227">
                  <c:v>362442</c:v>
                </c:pt>
                <c:pt idx="228">
                  <c:v>316890</c:v>
                </c:pt>
                <c:pt idx="229">
                  <c:v>86593</c:v>
                </c:pt>
                <c:pt idx="230">
                  <c:v>82374</c:v>
                </c:pt>
                <c:pt idx="231">
                  <c:v>69702</c:v>
                </c:pt>
                <c:pt idx="232">
                  <c:v>352517</c:v>
                </c:pt>
                <c:pt idx="233">
                  <c:v>388592</c:v>
                </c:pt>
                <c:pt idx="234">
                  <c:v>436151</c:v>
                </c:pt>
                <c:pt idx="235">
                  <c:v>276674</c:v>
                </c:pt>
                <c:pt idx="236">
                  <c:v>36751</c:v>
                </c:pt>
                <c:pt idx="237">
                  <c:v>103929</c:v>
                </c:pt>
                <c:pt idx="238">
                  <c:v>63865</c:v>
                </c:pt>
                <c:pt idx="239">
                  <c:v>83178</c:v>
                </c:pt>
                <c:pt idx="240">
                  <c:v>132672</c:v>
                </c:pt>
                <c:pt idx="241">
                  <c:v>53307</c:v>
                </c:pt>
                <c:pt idx="242">
                  <c:v>189229</c:v>
                </c:pt>
                <c:pt idx="243">
                  <c:v>43438</c:v>
                </c:pt>
                <c:pt idx="244">
                  <c:v>35695</c:v>
                </c:pt>
                <c:pt idx="245">
                  <c:v>256159</c:v>
                </c:pt>
                <c:pt idx="246">
                  <c:v>37081</c:v>
                </c:pt>
                <c:pt idx="247">
                  <c:v>45893</c:v>
                </c:pt>
                <c:pt idx="248">
                  <c:v>100974</c:v>
                </c:pt>
                <c:pt idx="249">
                  <c:v>62517</c:v>
                </c:pt>
              </c:numCache>
            </c:numRef>
          </c:yVal>
        </c:ser>
        <c:dLbls/>
        <c:axId val="142969856"/>
        <c:axId val="142971648"/>
      </c:scatterChart>
      <c:valAx>
        <c:axId val="142969856"/>
        <c:scaling>
          <c:orientation val="minMax"/>
          <c:max val="9.5"/>
          <c:min val="7.75"/>
        </c:scaling>
        <c:axPos val="b"/>
        <c:numFmt formatCode="General" sourceLinked="1"/>
        <c:tickLblPos val="nextTo"/>
        <c:crossAx val="142971648"/>
        <c:crosses val="autoZero"/>
        <c:crossBetween val="midCat"/>
      </c:valAx>
      <c:valAx>
        <c:axId val="142971648"/>
        <c:scaling>
          <c:orientation val="minMax"/>
          <c:max val="1250000"/>
          <c:min val="0"/>
        </c:scaling>
        <c:axPos val="l"/>
        <c:majorGridlines>
          <c:spPr>
            <a:ln>
              <a:solidFill>
                <a:schemeClr val="bg1">
                  <a:lumMod val="50000"/>
                  <a:alpha val="40000"/>
                </a:schemeClr>
              </a:solidFill>
            </a:ln>
          </c:spPr>
        </c:majorGridlines>
        <c:minorGridlines/>
        <c:numFmt formatCode="#,##0" sourceLinked="0"/>
        <c:tickLblPos val="nextTo"/>
        <c:crossAx val="142969856"/>
        <c:crosses val="autoZero"/>
        <c:crossBetween val="midCat"/>
        <c:majorUnit val="500000"/>
        <c:minorUnit val="250000"/>
        <c:dispUnits>
          <c:builtInUnit val="thousands"/>
          <c:dispUnitsLbl>
            <c:layout/>
            <c:txPr>
              <a:bodyPr/>
              <a:lstStyle/>
              <a:p>
                <a:pPr>
                  <a:defRPr sz="900" b="0"/>
                </a:pPr>
                <a:endParaRPr lang="en-US"/>
              </a:p>
            </c:txPr>
          </c:dispUnitsLbl>
        </c:dispUnits>
      </c:valAx>
    </c:plotArea>
    <c:plotVisOnly val="1"/>
    <c:dispBlanksAs val="gap"/>
  </c:chart>
  <c:spPr>
    <a:ln w="19050">
      <a:solidFill>
        <a:schemeClr val="tx1"/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Dashboard!$A$39</c:f>
          <c:strCache>
            <c:ptCount val="1"/>
            <c:pt idx="0">
              <c:v>Count Films by Dynamic Ranking
&amp; Average Rating by 5yr Interval
Ranks B/W: 17-13</c:v>
            </c:pt>
          </c:strCache>
        </c:strRef>
      </c:tx>
      <c:layout/>
      <c:txPr>
        <a:bodyPr/>
        <a:lstStyle/>
        <a:p>
          <a:pPr>
            <a:defRPr sz="1200" b="0"/>
          </a:pPr>
          <a:endParaRPr lang="en-US"/>
        </a:p>
      </c:txPr>
    </c:title>
    <c:plotArea>
      <c:layout/>
      <c:barChart>
        <c:barDir val="col"/>
        <c:grouping val="stacked"/>
        <c:ser>
          <c:idx val="0"/>
          <c:order val="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Data!$AF$2:$AX$2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"/>
          <c:order val="1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Data!$AF$3:$AX$3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"/>
          <c:order val="2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Data!$AF$4:$AX$4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3"/>
          <c:order val="3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Data!$AF$5:$AX$5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4"/>
          <c:order val="4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Data!$AF$6:$AX$6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5"/>
          <c:order val="5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Data!$AF$7:$AX$7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6"/>
          <c:order val="6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Data!$AF$8:$AX$8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7"/>
          <c:order val="7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Data!$AF$9:$AX$9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8"/>
          <c:order val="8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Data!$AF$10:$AX$10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9"/>
          <c:order val="9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Data!$AF$11:$AX$11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0"/>
          <c:order val="1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Data!$AF$12:$AX$12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1"/>
          <c:order val="11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Data!$AF$13:$AX$13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2"/>
          <c:order val="12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Data!$AF$14:$AX$14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3"/>
          <c:order val="13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Data!$AF$15:$AX$15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4"/>
          <c:order val="14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Data!$AF$16:$AX$16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5"/>
          <c:order val="15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Data!$AF$17:$AX$17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6"/>
          <c:order val="16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Data!$AF$18:$AX$18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7"/>
          <c:order val="17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Data!$AF$19:$AX$19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8"/>
          <c:order val="18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Data!$AF$20:$AX$20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19"/>
          <c:order val="19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Data!$AF$21:$AX$21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0"/>
          <c:order val="20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Data!$AF$22:$AX$22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1"/>
          <c:order val="21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Data!$AF$23:$AX$23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2"/>
          <c:order val="22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Data!$AF$24:$AX$24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3"/>
          <c:order val="23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Data!$AF$25:$AX$25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4"/>
          <c:order val="24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Data!$AF$26:$AX$26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5"/>
          <c:order val="25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Data!$AF$27:$AX$27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6"/>
          <c:order val="26"/>
          <c:spPr>
            <a:blipFill>
              <a:blip xmlns:r="http://schemas.openxmlformats.org/officeDocument/2006/relationships" r:embed="rId1"/>
              <a:stretch>
                <a:fillRect/>
              </a:stretch>
            </a:blipFill>
            <a:ln>
              <a:solidFill>
                <a:schemeClr val="tx1"/>
              </a:solidFill>
            </a:ln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Data!$AF$28:$AX$28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7"/>
          <c:order val="27"/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Data!$AF$29:$AX$29</c:f>
              <c:numCache>
                <c:formatCode>General</c:formatCode>
                <c:ptCount val="1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</c:numCache>
            </c:numRef>
          </c:val>
        </c:ser>
        <c:ser>
          <c:idx val="28"/>
          <c:order val="28"/>
          <c:spPr>
            <a:solidFill>
              <a:schemeClr val="tx1">
                <a:alpha val="75000"/>
              </a:schemeClr>
            </a:solidFill>
          </c:spPr>
          <c:cat>
            <c:numRef>
              <c:f>Data!$AF$1:$AX$1</c:f>
              <c:numCache>
                <c:formatCode>General</c:formatCode>
                <c:ptCount val="19"/>
                <c:pt idx="0">
                  <c:v>1920</c:v>
                </c:pt>
                <c:pt idx="1">
                  <c:v>1925</c:v>
                </c:pt>
                <c:pt idx="2">
                  <c:v>1930</c:v>
                </c:pt>
                <c:pt idx="3">
                  <c:v>1935</c:v>
                </c:pt>
                <c:pt idx="4">
                  <c:v>1940</c:v>
                </c:pt>
                <c:pt idx="5">
                  <c:v>1945</c:v>
                </c:pt>
                <c:pt idx="6">
                  <c:v>1950</c:v>
                </c:pt>
                <c:pt idx="7">
                  <c:v>1955</c:v>
                </c:pt>
                <c:pt idx="8">
                  <c:v>1960</c:v>
                </c:pt>
                <c:pt idx="9">
                  <c:v>1965</c:v>
                </c:pt>
                <c:pt idx="10">
                  <c:v>1970</c:v>
                </c:pt>
                <c:pt idx="11">
                  <c:v>1975</c:v>
                </c:pt>
                <c:pt idx="12">
                  <c:v>1980</c:v>
                </c:pt>
                <c:pt idx="13">
                  <c:v>1985</c:v>
                </c:pt>
                <c:pt idx="14">
                  <c:v>1990</c:v>
                </c:pt>
                <c:pt idx="15">
                  <c:v>1995</c:v>
                </c:pt>
                <c:pt idx="16">
                  <c:v>2000</c:v>
                </c:pt>
                <c:pt idx="17">
                  <c:v>2005</c:v>
                </c:pt>
                <c:pt idx="18">
                  <c:v>2010</c:v>
                </c:pt>
              </c:numCache>
            </c:numRef>
          </c:cat>
          <c:val>
            <c:numRef>
              <c:f>Data!$AF$30:$AX$30</c:f>
              <c:numCache>
                <c:formatCode>General</c:formatCode>
                <c:ptCount val="1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</c:numCache>
            </c:numRef>
          </c:val>
        </c:ser>
        <c:dLbls/>
        <c:gapWidth val="0"/>
        <c:overlap val="100"/>
        <c:axId val="145845248"/>
        <c:axId val="145859328"/>
      </c:barChart>
      <c:lineChart>
        <c:grouping val="standard"/>
        <c:ser>
          <c:idx val="29"/>
          <c:order val="29"/>
          <c:tx>
            <c:strRef>
              <c:f>Data!$Y$1</c:f>
              <c:strCache>
                <c:ptCount val="1"/>
                <c:pt idx="0">
                  <c:v>Total Count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17"/>
            <c:spPr>
              <a:blipFill dpi="0" rotWithShape="1">
                <a:blip xmlns:r="http://schemas.openxmlformats.org/officeDocument/2006/relationships" r:embed="rId2">
                  <a:alphaModFix amt="75000"/>
                </a:blip>
                <a:srcRect/>
                <a:stretch>
                  <a:fillRect/>
                </a:stretch>
              </a:blipFill>
              <a:ln>
                <a:noFill/>
              </a:ln>
            </c:spPr>
          </c:marker>
          <c:val>
            <c:numRef>
              <c:f>Data!$Y$2:$Y$20</c:f>
              <c:numCache>
                <c:formatCode>General</c:formatCode>
                <c:ptCount val="1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16</c:v>
                </c:pt>
                <c:pt idx="8">
                  <c:v>13</c:v>
                </c:pt>
                <c:pt idx="9">
                  <c:v>12</c:v>
                </c:pt>
                <c:pt idx="10">
                  <c:v>8</c:v>
                </c:pt>
                <c:pt idx="11">
                  <c:v>15</c:v>
                </c:pt>
                <c:pt idx="12">
                  <c:v>16</c:v>
                </c:pt>
                <c:pt idx="13">
                  <c:v>13</c:v>
                </c:pt>
                <c:pt idx="14">
                  <c:v>16</c:v>
                </c:pt>
                <c:pt idx="15">
                  <c:v>25</c:v>
                </c:pt>
                <c:pt idx="16">
                  <c:v>27</c:v>
                </c:pt>
                <c:pt idx="17">
                  <c:v>25</c:v>
                </c:pt>
                <c:pt idx="18">
                  <c:v>20</c:v>
                </c:pt>
              </c:numCache>
            </c:numRef>
          </c:val>
        </c:ser>
        <c:dLbls/>
        <c:marker val="1"/>
        <c:axId val="145845248"/>
        <c:axId val="145859328"/>
      </c:lineChart>
      <c:lineChart>
        <c:grouping val="standard"/>
        <c:ser>
          <c:idx val="30"/>
          <c:order val="30"/>
          <c:tx>
            <c:strRef>
              <c:f>Data!$AB$1</c:f>
              <c:strCache>
                <c:ptCount val="1"/>
                <c:pt idx="0">
                  <c:v>Overall Average</c:v>
                </c:pt>
              </c:strCache>
            </c:strRef>
          </c:tx>
          <c:spPr>
            <a:ln w="28575" cmpd="sng"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val>
            <c:numRef>
              <c:f>Data!$AB$2:$AB$20</c:f>
              <c:numCache>
                <c:formatCode>0.00</c:formatCode>
                <c:ptCount val="19"/>
                <c:pt idx="0">
                  <c:v>8.1999999999999993</c:v>
                </c:pt>
                <c:pt idx="1">
                  <c:v>8.2333333333333325</c:v>
                </c:pt>
                <c:pt idx="2">
                  <c:v>8.25</c:v>
                </c:pt>
                <c:pt idx="3">
                  <c:v>8.16</c:v>
                </c:pt>
                <c:pt idx="4">
                  <c:v>8.2750000000000004</c:v>
                </c:pt>
                <c:pt idx="5">
                  <c:v>8.2250000000000014</c:v>
                </c:pt>
                <c:pt idx="6">
                  <c:v>8.2266666666666648</c:v>
                </c:pt>
                <c:pt idx="7">
                  <c:v>8.2562499999999979</c:v>
                </c:pt>
                <c:pt idx="8">
                  <c:v>8.2153846153846146</c:v>
                </c:pt>
                <c:pt idx="9">
                  <c:v>8.1833333333333353</c:v>
                </c:pt>
                <c:pt idx="10">
                  <c:v>8.3875000000000011</c:v>
                </c:pt>
                <c:pt idx="11">
                  <c:v>8.2466666666666644</c:v>
                </c:pt>
                <c:pt idx="12">
                  <c:v>8.2624999999999993</c:v>
                </c:pt>
                <c:pt idx="13">
                  <c:v>8.2230769230769205</c:v>
                </c:pt>
                <c:pt idx="14">
                  <c:v>8.4375</c:v>
                </c:pt>
                <c:pt idx="15">
                  <c:v>8.2839999999999989</c:v>
                </c:pt>
                <c:pt idx="16">
                  <c:v>8.2481481481481485</c:v>
                </c:pt>
                <c:pt idx="17">
                  <c:v>8.1679999999999993</c:v>
                </c:pt>
                <c:pt idx="18">
                  <c:v>8.1799999999999979</c:v>
                </c:pt>
              </c:numCache>
            </c:numRef>
          </c:val>
        </c:ser>
        <c:ser>
          <c:idx val="31"/>
          <c:order val="31"/>
          <c:tx>
            <c:strRef>
              <c:f>Data!$AC$1</c:f>
              <c:strCache>
                <c:ptCount val="1"/>
                <c:pt idx="0">
                  <c:v>Selected Average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12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</c:spPr>
          </c:marker>
          <c:val>
            <c:numRef>
              <c:f>Data!$AC$2:$AC$20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/>
        <c:marker val="1"/>
        <c:axId val="145862656"/>
        <c:axId val="145860864"/>
      </c:lineChart>
      <c:catAx>
        <c:axId val="145845248"/>
        <c:scaling>
          <c:orientation val="minMax"/>
        </c:scaling>
        <c:axPos val="b"/>
        <c:numFmt formatCode="General" sourceLinked="1"/>
        <c:tickLblPos val="nextTo"/>
        <c:crossAx val="145859328"/>
        <c:crosses val="autoZero"/>
        <c:auto val="1"/>
        <c:lblAlgn val="ctr"/>
        <c:lblOffset val="100"/>
      </c:catAx>
      <c:valAx>
        <c:axId val="145859328"/>
        <c:scaling>
          <c:orientation val="minMax"/>
          <c:max val="28"/>
          <c:min val="0"/>
        </c:scaling>
        <c:axPos val="l"/>
        <c:majorGridlines/>
        <c:numFmt formatCode="General" sourceLinked="1"/>
        <c:tickLblPos val="nextTo"/>
        <c:crossAx val="145845248"/>
        <c:crosses val="autoZero"/>
        <c:crossBetween val="between"/>
      </c:valAx>
      <c:valAx>
        <c:axId val="145860864"/>
        <c:scaling>
          <c:orientation val="minMax"/>
          <c:max val="9.3000000000000007"/>
          <c:min val="7.6"/>
        </c:scaling>
        <c:axPos val="r"/>
        <c:numFmt formatCode="0.00" sourceLinked="1"/>
        <c:tickLblPos val="nextTo"/>
        <c:crossAx val="145862656"/>
        <c:crosses val="max"/>
        <c:crossBetween val="between"/>
      </c:valAx>
      <c:catAx>
        <c:axId val="145862656"/>
        <c:scaling>
          <c:orientation val="minMax"/>
        </c:scaling>
        <c:delete val="1"/>
        <c:axPos val="b"/>
        <c:tickLblPos val="none"/>
        <c:crossAx val="145860864"/>
        <c:crosses val="autoZero"/>
        <c:auto val="1"/>
        <c:lblAlgn val="ctr"/>
        <c:lblOffset val="100"/>
      </c:catAx>
      <c:spPr>
        <a:blipFill>
          <a:blip xmlns:r="http://schemas.openxmlformats.org/officeDocument/2006/relationships" r:embed="rId4"/>
          <a:stretch>
            <a:fillRect/>
          </a:stretch>
        </a:blipFill>
      </c:spPr>
    </c:plotArea>
    <c:plotVisOnly val="1"/>
    <c:dispBlanksAs val="gap"/>
  </c:chart>
  <c:spPr>
    <a:ln w="19050">
      <a:solidFill>
        <a:schemeClr val="tx1"/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Film Rating by Year &amp; # of Votes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7.4064755577427824E-2"/>
          <c:y val="6.0389530747908864E-2"/>
          <c:w val="0.87088316108923869"/>
          <c:h val="0.80035469865332265"/>
        </c:manualLayout>
      </c:layout>
      <c:bubbleChart>
        <c:ser>
          <c:idx val="0"/>
          <c:order val="0"/>
          <c:tx>
            <c:strRef>
              <c:f>Data!$CU$2</c:f>
              <c:strCache>
                <c:ptCount val="1"/>
                <c:pt idx="0">
                  <c:v>(13) One Flew Over the Cuckoo's Nest</c:v>
                </c:pt>
              </c:strCache>
            </c:strRef>
          </c:tx>
          <c:dLbls>
            <c:dLblPos val="ctr"/>
            <c:showSerName val="1"/>
          </c:dLbls>
          <c:xVal>
            <c:numRef>
              <c:f>Data!$CV$2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Data!$CW$2</c:f>
              <c:numCache>
                <c:formatCode>General</c:formatCode>
                <c:ptCount val="1"/>
                <c:pt idx="0">
                  <c:v>8.6999999999999993</c:v>
                </c:pt>
              </c:numCache>
            </c:numRef>
          </c:yVal>
          <c:bubbleSize>
            <c:numRef>
              <c:f>Data!$CX$2</c:f>
              <c:numCache>
                <c:formatCode>General</c:formatCode>
                <c:ptCount val="1"/>
                <c:pt idx="0">
                  <c:v>447005</c:v>
                </c:pt>
              </c:numCache>
            </c:numRef>
          </c:bubbleSize>
        </c:ser>
        <c:ser>
          <c:idx val="1"/>
          <c:order val="1"/>
          <c:tx>
            <c:strRef>
              <c:f>Data!$CU$3</c:f>
              <c:strCache>
                <c:ptCount val="1"/>
                <c:pt idx="0">
                  <c:v>(17) Star Wars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Data!$CV$3</c:f>
              <c:numCache>
                <c:formatCode>General</c:formatCode>
                <c:ptCount val="1"/>
                <c:pt idx="0">
                  <c:v>1977</c:v>
                </c:pt>
              </c:numCache>
            </c:numRef>
          </c:xVal>
          <c:yVal>
            <c:numRef>
              <c:f>Data!$CW$3</c:f>
              <c:numCache>
                <c:formatCode>General</c:formatCode>
                <c:ptCount val="1"/>
                <c:pt idx="0">
                  <c:v>8.6999999999999993</c:v>
                </c:pt>
              </c:numCache>
            </c:numRef>
          </c:yVal>
          <c:bubbleSize>
            <c:numRef>
              <c:f>Data!$CX$3</c:f>
              <c:numCache>
                <c:formatCode>General</c:formatCode>
                <c:ptCount val="1"/>
                <c:pt idx="0">
                  <c:v>585132</c:v>
                </c:pt>
              </c:numCache>
            </c:numRef>
          </c:bubbleSize>
        </c:ser>
        <c:ser>
          <c:idx val="2"/>
          <c:order val="2"/>
          <c:tx>
            <c:strRef>
              <c:f>Data!$CU$4</c:f>
              <c:strCache>
                <c:ptCount val="1"/>
                <c:pt idx="0">
                  <c:v>(34) Apocalypse Now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Data!$CV$4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Data!$CW$4</c:f>
              <c:numCache>
                <c:formatCode>General</c:formatCode>
                <c:ptCount val="1"/>
                <c:pt idx="0">
                  <c:v>8.5</c:v>
                </c:pt>
              </c:numCache>
            </c:numRef>
          </c:yVal>
          <c:bubbleSize>
            <c:numRef>
              <c:f>Data!$CX$4</c:f>
              <c:numCache>
                <c:formatCode>General</c:formatCode>
                <c:ptCount val="1"/>
                <c:pt idx="0">
                  <c:v>309699</c:v>
                </c:pt>
              </c:numCache>
            </c:numRef>
          </c:bubbleSize>
        </c:ser>
        <c:ser>
          <c:idx val="3"/>
          <c:order val="3"/>
          <c:tx>
            <c:strRef>
              <c:f>Data!$CU$5</c:f>
              <c:strCache>
                <c:ptCount val="1"/>
                <c:pt idx="0">
                  <c:v>(40) Alien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Data!$CV$5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Data!$CW$5</c:f>
              <c:numCache>
                <c:formatCode>General</c:formatCode>
                <c:ptCount val="1"/>
                <c:pt idx="0">
                  <c:v>8.5</c:v>
                </c:pt>
              </c:numCache>
            </c:numRef>
          </c:yVal>
          <c:bubbleSize>
            <c:numRef>
              <c:f>Data!$CX$5</c:f>
              <c:numCache>
                <c:formatCode>General</c:formatCode>
                <c:ptCount val="1"/>
                <c:pt idx="0">
                  <c:v>360007</c:v>
                </c:pt>
              </c:numCache>
            </c:numRef>
          </c:bubbleSize>
        </c:ser>
        <c:ser>
          <c:idx val="4"/>
          <c:order val="4"/>
          <c:tx>
            <c:strRef>
              <c:f>Data!$CU$6</c:f>
              <c:strCache>
                <c:ptCount val="1"/>
                <c:pt idx="0">
                  <c:v>(57) Taxi Driver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Data!$CV$6</c:f>
              <c:numCache>
                <c:formatCode>General</c:formatCode>
                <c:ptCount val="1"/>
                <c:pt idx="0">
                  <c:v>1976</c:v>
                </c:pt>
              </c:numCache>
            </c:numRef>
          </c:xVal>
          <c:yVal>
            <c:numRef>
              <c:f>Data!$CW$6</c:f>
              <c:numCache>
                <c:formatCode>General</c:formatCode>
                <c:ptCount val="1"/>
                <c:pt idx="0">
                  <c:v>8.4</c:v>
                </c:pt>
              </c:numCache>
            </c:numRef>
          </c:yVal>
          <c:bubbleSize>
            <c:numRef>
              <c:f>Data!$CX$6</c:f>
              <c:numCache>
                <c:formatCode>General</c:formatCode>
                <c:ptCount val="1"/>
                <c:pt idx="0">
                  <c:v>321465</c:v>
                </c:pt>
              </c:numCache>
            </c:numRef>
          </c:bubbleSize>
        </c:ser>
        <c:ser>
          <c:idx val="5"/>
          <c:order val="5"/>
          <c:tx>
            <c:strRef>
              <c:f>Data!$CU$7</c:f>
              <c:strCache>
                <c:ptCount val="1"/>
                <c:pt idx="0">
                  <c:v>(93) Monty Python and the Holy Grail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Data!$CV$7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Data!$CW$7</c:f>
              <c:numCache>
                <c:formatCode>General</c:formatCode>
                <c:ptCount val="1"/>
                <c:pt idx="0">
                  <c:v>8.3000000000000007</c:v>
                </c:pt>
              </c:numCache>
            </c:numRef>
          </c:yVal>
          <c:bubbleSize>
            <c:numRef>
              <c:f>Data!$CX$7</c:f>
              <c:numCache>
                <c:formatCode>General</c:formatCode>
                <c:ptCount val="1"/>
                <c:pt idx="0">
                  <c:v>265075</c:v>
                </c:pt>
              </c:numCache>
            </c:numRef>
          </c:bubbleSize>
        </c:ser>
        <c:ser>
          <c:idx val="6"/>
          <c:order val="6"/>
          <c:tx>
            <c:strRef>
              <c:f>Data!$CU$8</c:f>
              <c:strCache>
                <c:ptCount val="1"/>
                <c:pt idx="0">
                  <c:v>(136) The Deer Hunter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Data!$CV$8</c:f>
              <c:numCache>
                <c:formatCode>General</c:formatCode>
                <c:ptCount val="1"/>
                <c:pt idx="0">
                  <c:v>1978</c:v>
                </c:pt>
              </c:numCache>
            </c:numRef>
          </c:xVal>
          <c:yVal>
            <c:numRef>
              <c:f>Data!$CW$8</c:f>
              <c:numCache>
                <c:formatCode>General</c:formatCode>
                <c:ptCount val="1"/>
                <c:pt idx="0">
                  <c:v>8.1999999999999993</c:v>
                </c:pt>
              </c:numCache>
            </c:numRef>
          </c:yVal>
          <c:bubbleSize>
            <c:numRef>
              <c:f>Data!$CX$8</c:f>
              <c:numCache>
                <c:formatCode>General</c:formatCode>
                <c:ptCount val="1"/>
                <c:pt idx="0">
                  <c:v>161747</c:v>
                </c:pt>
              </c:numCache>
            </c:numRef>
          </c:bubbleSize>
        </c:ser>
        <c:ser>
          <c:idx val="7"/>
          <c:order val="7"/>
          <c:tx>
            <c:strRef>
              <c:f>Data!$CU$9</c:f>
              <c:strCache>
                <c:ptCount val="1"/>
                <c:pt idx="0">
                  <c:v>(143) Jaws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Data!$CV$9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Data!$CW$9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Data!$CX$9</c:f>
              <c:numCache>
                <c:formatCode>General</c:formatCode>
                <c:ptCount val="1"/>
                <c:pt idx="0">
                  <c:v>267827</c:v>
                </c:pt>
              </c:numCache>
            </c:numRef>
          </c:bubbleSize>
        </c:ser>
        <c:ser>
          <c:idx val="8"/>
          <c:order val="8"/>
          <c:tx>
            <c:strRef>
              <c:f>Data!$CU$10</c:f>
              <c:strCache>
                <c:ptCount val="1"/>
                <c:pt idx="0">
                  <c:v>(158) Annie Hall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Data!$CV$10</c:f>
              <c:numCache>
                <c:formatCode>General</c:formatCode>
                <c:ptCount val="1"/>
                <c:pt idx="0">
                  <c:v>1977</c:v>
                </c:pt>
              </c:numCache>
            </c:numRef>
          </c:xVal>
          <c:yVal>
            <c:numRef>
              <c:f>Data!$CW$10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Data!$CX$10</c:f>
              <c:numCache>
                <c:formatCode>General</c:formatCode>
                <c:ptCount val="1"/>
                <c:pt idx="0">
                  <c:v>127072</c:v>
                </c:pt>
              </c:numCache>
            </c:numRef>
          </c:bubbleSize>
        </c:ser>
        <c:ser>
          <c:idx val="9"/>
          <c:order val="9"/>
          <c:tx>
            <c:strRef>
              <c:f>Data!$CU$11</c:f>
              <c:strCache>
                <c:ptCount val="1"/>
                <c:pt idx="0">
                  <c:v>(170) Life of Brian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Data!$CV$11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Data!$CW$11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Data!$CX$11</c:f>
              <c:numCache>
                <c:formatCode>General</c:formatCode>
                <c:ptCount val="1"/>
                <c:pt idx="0">
                  <c:v>183277</c:v>
                </c:pt>
              </c:numCache>
            </c:numRef>
          </c:bubbleSize>
        </c:ser>
        <c:ser>
          <c:idx val="10"/>
          <c:order val="10"/>
          <c:tx>
            <c:strRef>
              <c:f>Data!$CU$12</c:f>
              <c:strCache>
                <c:ptCount val="1"/>
                <c:pt idx="0">
                  <c:v>(173) Network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Data!$CV$12</c:f>
              <c:numCache>
                <c:formatCode>General</c:formatCode>
                <c:ptCount val="1"/>
                <c:pt idx="0">
                  <c:v>1976</c:v>
                </c:pt>
              </c:numCache>
            </c:numRef>
          </c:xVal>
          <c:yVal>
            <c:numRef>
              <c:f>Data!$CW$12</c:f>
              <c:numCache>
                <c:formatCode>General</c:formatCode>
                <c:ptCount val="1"/>
                <c:pt idx="0">
                  <c:v>8.1</c:v>
                </c:pt>
              </c:numCache>
            </c:numRef>
          </c:yVal>
          <c:bubbleSize>
            <c:numRef>
              <c:f>Data!$CX$12</c:f>
              <c:numCache>
                <c:formatCode>General</c:formatCode>
                <c:ptCount val="1"/>
                <c:pt idx="0">
                  <c:v>69929</c:v>
                </c:pt>
              </c:numCache>
            </c:numRef>
          </c:bubbleSize>
        </c:ser>
        <c:ser>
          <c:idx val="11"/>
          <c:order val="11"/>
          <c:tx>
            <c:strRef>
              <c:f>Data!$CU$13</c:f>
              <c:strCache>
                <c:ptCount val="1"/>
                <c:pt idx="0">
                  <c:v>(186) Dog Day Afternoon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Data!$CV$13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Data!$CW$13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Data!$CX$13</c:f>
              <c:numCache>
                <c:formatCode>General</c:formatCode>
                <c:ptCount val="1"/>
                <c:pt idx="0">
                  <c:v>126624</c:v>
                </c:pt>
              </c:numCache>
            </c:numRef>
          </c:bubbleSize>
        </c:ser>
        <c:ser>
          <c:idx val="12"/>
          <c:order val="12"/>
          <c:tx>
            <c:strRef>
              <c:f>Data!$CU$14</c:f>
              <c:strCache>
                <c:ptCount val="1"/>
                <c:pt idx="0">
                  <c:v>(206) Rocky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Data!$CV$14</c:f>
              <c:numCache>
                <c:formatCode>General</c:formatCode>
                <c:ptCount val="1"/>
                <c:pt idx="0">
                  <c:v>1976</c:v>
                </c:pt>
              </c:numCache>
            </c:numRef>
          </c:xVal>
          <c:yVal>
            <c:numRef>
              <c:f>Data!$CW$14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Data!$CX$14</c:f>
              <c:numCache>
                <c:formatCode>General</c:formatCode>
                <c:ptCount val="1"/>
                <c:pt idx="0">
                  <c:v>220323</c:v>
                </c:pt>
              </c:numCache>
            </c:numRef>
          </c:bubbleSize>
        </c:ser>
        <c:ser>
          <c:idx val="13"/>
          <c:order val="13"/>
          <c:tx>
            <c:strRef>
              <c:f>Data!$CU$15</c:f>
              <c:strCache>
                <c:ptCount val="1"/>
                <c:pt idx="0">
                  <c:v>(213) Barry Lyndon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Data!$CV$15</c:f>
              <c:numCache>
                <c:formatCode>General</c:formatCode>
                <c:ptCount val="1"/>
                <c:pt idx="0">
                  <c:v>1975</c:v>
                </c:pt>
              </c:numCache>
            </c:numRef>
          </c:xVal>
          <c:yVal>
            <c:numRef>
              <c:f>Data!$CW$15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Data!$CX$15</c:f>
              <c:numCache>
                <c:formatCode>General</c:formatCode>
                <c:ptCount val="1"/>
                <c:pt idx="0">
                  <c:v>69583</c:v>
                </c:pt>
              </c:numCache>
            </c:numRef>
          </c:bubbleSize>
        </c:ser>
        <c:ser>
          <c:idx val="14"/>
          <c:order val="14"/>
          <c:tx>
            <c:strRef>
              <c:f>Data!$CU$16</c:f>
              <c:strCache>
                <c:ptCount val="1"/>
                <c:pt idx="0">
                  <c:v>(225) Stalker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Data!$CV$16</c:f>
              <c:numCache>
                <c:formatCode>General</c:formatCode>
                <c:ptCount val="1"/>
                <c:pt idx="0">
                  <c:v>1979</c:v>
                </c:pt>
              </c:numCache>
            </c:numRef>
          </c:xVal>
          <c:yVal>
            <c:numRef>
              <c:f>Data!$CW$16</c:f>
              <c:numCache>
                <c:formatCode>General</c:formatCode>
                <c:ptCount val="1"/>
                <c:pt idx="0">
                  <c:v>8</c:v>
                </c:pt>
              </c:numCache>
            </c:numRef>
          </c:yVal>
          <c:bubbleSize>
            <c:numRef>
              <c:f>Data!$CX$16</c:f>
              <c:numCache>
                <c:formatCode>General</c:formatCode>
                <c:ptCount val="1"/>
                <c:pt idx="0">
                  <c:v>43524</c:v>
                </c:pt>
              </c:numCache>
            </c:numRef>
          </c:bubbleSize>
        </c:ser>
        <c:ser>
          <c:idx val="15"/>
          <c:order val="15"/>
          <c:tx>
            <c:strRef>
              <c:f>Data!$CU$17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Data!$CX$17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6"/>
          <c:order val="16"/>
          <c:tx>
            <c:strRef>
              <c:f>Data!$CU$18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Data!$CX$18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7"/>
          <c:order val="17"/>
          <c:tx>
            <c:strRef>
              <c:f>Data!$CU$19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Data!$CX$19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8"/>
          <c:order val="18"/>
          <c:tx>
            <c:strRef>
              <c:f>Data!$CU$20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Data!$CX$20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19"/>
          <c:order val="19"/>
          <c:tx>
            <c:strRef>
              <c:f>Data!$CU$21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0"/>
          <c:order val="20"/>
          <c:tx>
            <c:strRef>
              <c:f>Data!$CU$22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Data!$CX$22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1"/>
          <c:order val="21"/>
          <c:tx>
            <c:strRef>
              <c:f>Data!$CU$23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2"/>
          <c:order val="22"/>
          <c:tx>
            <c:strRef>
              <c:f>Data!$CU$24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Data!$CX$24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3"/>
          <c:order val="23"/>
          <c:tx>
            <c:strRef>
              <c:f>Data!$CU$25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4"/>
          <c:order val="24"/>
          <c:tx>
            <c:strRef>
              <c:f>Data!$CU$26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Data!$CX$26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5"/>
          <c:order val="25"/>
          <c:tx>
            <c:strRef>
              <c:f>Data!$CU$27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ser>
          <c:idx val="26"/>
          <c:order val="26"/>
          <c:tx>
            <c:strRef>
              <c:f>Data!$CU$28</c:f>
              <c:strCache>
                <c:ptCount val="1"/>
                <c:pt idx="0">
                  <c:v>#N/A</c:v>
                </c:pt>
              </c:strCache>
            </c:strRef>
          </c:tx>
          <c:spPr>
            <a:ln w="25400">
              <a:noFill/>
            </a:ln>
          </c:spPr>
          <c:dLbls>
            <c:dLblPos val="ctr"/>
            <c:showSerName val="1"/>
          </c:dLbls>
          <c:xVal>
            <c:numRef>
              <c:f>Data!$CV$28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xVal>
          <c:yVal>
            <c:numRef>
              <c:f>Data!$CW$28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bubbleSize>
            <c:numRef>
              <c:f>Data!$CX$28</c:f>
              <c:numCache>
                <c:formatCode>General</c:formatCode>
                <c:ptCount val="1"/>
                <c:pt idx="0">
                  <c:v>#N/A</c:v>
                </c:pt>
              </c:numCache>
            </c:numRef>
          </c:bubbleSize>
        </c:ser>
        <c:dLbls>
          <c:showVal val="1"/>
        </c:dLbls>
        <c:bubbleScale val="100"/>
        <c:axId val="146102144"/>
        <c:axId val="146103680"/>
      </c:bubbleChart>
      <c:valAx>
        <c:axId val="146102144"/>
        <c:scaling>
          <c:orientation val="minMax"/>
        </c:scaling>
        <c:axPos val="b"/>
        <c:numFmt formatCode="General" sourceLinked="1"/>
        <c:tickLblPos val="nextTo"/>
        <c:crossAx val="146103680"/>
        <c:crosses val="autoZero"/>
        <c:crossBetween val="midCat"/>
        <c:majorUnit val="1"/>
      </c:valAx>
      <c:valAx>
        <c:axId val="146103680"/>
        <c:scaling>
          <c:orientation val="minMax"/>
        </c:scaling>
        <c:axPos val="l"/>
        <c:majorGridlines/>
        <c:numFmt formatCode="General" sourceLinked="1"/>
        <c:tickLblPos val="nextTo"/>
        <c:crossAx val="146102144"/>
        <c:crosses val="autoZero"/>
        <c:crossBetween val="midCat"/>
      </c:valAx>
    </c:plotArea>
    <c:plotVisOnly val="1"/>
    <c:dispBlanksAs val="gap"/>
  </c:chart>
  <c:spPr>
    <a:ln w="19050">
      <a:solidFill>
        <a:schemeClr val="tx1"/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0"/>
            </a:pPr>
            <a:r>
              <a:rPr lang="en-US" sz="1200" b="0"/>
              <a:t>Rating Distribution by Decade</a:t>
            </a:r>
          </a:p>
        </c:rich>
      </c:tx>
      <c:layout>
        <c:manualLayout>
          <c:xMode val="edge"/>
          <c:yMode val="edge"/>
          <c:x val="0.18595833333333339"/>
          <c:y val="6.666666666666668E-3"/>
        </c:manualLayout>
      </c:layout>
    </c:title>
    <c:plotArea>
      <c:layout>
        <c:manualLayout>
          <c:layoutTarget val="inner"/>
          <c:xMode val="edge"/>
          <c:yMode val="edge"/>
          <c:x val="0.13962860892388446"/>
          <c:y val="0.11835013123359578"/>
          <c:w val="0.81453805774278221"/>
          <c:h val="0.66287034120734911"/>
        </c:manualLayout>
      </c:layout>
      <c:barChart>
        <c:barDir val="col"/>
        <c:grouping val="stacked"/>
        <c:ser>
          <c:idx val="0"/>
          <c:order val="0"/>
          <c:tx>
            <c:strRef>
              <c:f>Data!$FI$2</c:f>
              <c:strCache>
                <c:ptCount val="1"/>
                <c:pt idx="0">
                  <c:v>Q1</c:v>
                </c:pt>
              </c:strCache>
            </c:strRef>
          </c:tx>
          <c:spPr>
            <a:noFill/>
            <a:ln>
              <a:noFill/>
              <a:prstDash val="sysDot"/>
            </a:ln>
          </c:spPr>
          <c:errBars>
            <c:errBarType val="minus"/>
            <c:errValType val="cust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Data!$FJ$5:$FS$5</c:f>
                <c:numCache>
                  <c:formatCode>General</c:formatCode>
                  <c:ptCount val="10"/>
                  <c:pt idx="0">
                    <c:v>0</c:v>
                  </c:pt>
                  <c:pt idx="1">
                    <c:v>0.19999999999999929</c:v>
                  </c:pt>
                  <c:pt idx="2">
                    <c:v>0.19999999999999929</c:v>
                  </c:pt>
                  <c:pt idx="3">
                    <c:v>9.9999999999999645E-2</c:v>
                  </c:pt>
                  <c:pt idx="4">
                    <c:v>9.9999999999999645E-2</c:v>
                  </c:pt>
                  <c:pt idx="5">
                    <c:v>9.9999999999999645E-2</c:v>
                  </c:pt>
                  <c:pt idx="6">
                    <c:v>9.9999999999999645E-2</c:v>
                  </c:pt>
                  <c:pt idx="7">
                    <c:v>0.19999999999999929</c:v>
                  </c:pt>
                  <c:pt idx="8">
                    <c:v>9.9999999999999645E-2</c:v>
                  </c:pt>
                  <c:pt idx="9">
                    <c:v>0</c:v>
                  </c:pt>
                </c:numCache>
              </c:numRef>
            </c:minus>
          </c:errBars>
          <c:cat>
            <c:strRef>
              <c:f>Data!$FJ$1:$FS$1</c:f>
              <c:strCache>
                <c:ptCount val="10"/>
                <c:pt idx="0">
                  <c:v>1920</c:v>
                </c:pt>
                <c:pt idx="1">
                  <c:v>1930</c:v>
                </c:pt>
                <c:pt idx="2">
                  <c:v>1940</c:v>
                </c:pt>
                <c:pt idx="3">
                  <c:v>1950</c:v>
                </c:pt>
                <c:pt idx="4">
                  <c:v>1960</c:v>
                </c:pt>
                <c:pt idx="5">
                  <c:v>1970</c:v>
                </c:pt>
                <c:pt idx="6">
                  <c:v>1980</c:v>
                </c:pt>
                <c:pt idx="7">
                  <c:v>1990</c:v>
                </c:pt>
                <c:pt idx="8">
                  <c:v>2000</c:v>
                </c:pt>
                <c:pt idx="9">
                  <c:v>2010</c:v>
                </c:pt>
              </c:strCache>
            </c:strRef>
          </c:cat>
          <c:val>
            <c:numRef>
              <c:f>Data!$FJ$2:$FS$2</c:f>
              <c:numCache>
                <c:formatCode>0.00</c:formatCode>
                <c:ptCount val="10"/>
                <c:pt idx="0">
                  <c:v>8.1999999999999993</c:v>
                </c:pt>
                <c:pt idx="1">
                  <c:v>8.1</c:v>
                </c:pt>
                <c:pt idx="2">
                  <c:v>8.1</c:v>
                </c:pt>
                <c:pt idx="3">
                  <c:v>8.1</c:v>
                </c:pt>
                <c:pt idx="4">
                  <c:v>8</c:v>
                </c:pt>
                <c:pt idx="5">
                  <c:v>8</c:v>
                </c:pt>
                <c:pt idx="6">
                  <c:v>8.1</c:v>
                </c:pt>
                <c:pt idx="7">
                  <c:v>8.1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</c:ser>
        <c:ser>
          <c:idx val="1"/>
          <c:order val="1"/>
          <c:tx>
            <c:strRef>
              <c:f>Data!$FI$3</c:f>
              <c:strCache>
                <c:ptCount val="1"/>
                <c:pt idx="0">
                  <c:v>Med</c:v>
                </c:pt>
              </c:strCache>
            </c:strRef>
          </c:tx>
          <c:cat>
            <c:strRef>
              <c:f>Data!$FJ$1:$FS$1</c:f>
              <c:strCache>
                <c:ptCount val="10"/>
                <c:pt idx="0">
                  <c:v>1920</c:v>
                </c:pt>
                <c:pt idx="1">
                  <c:v>1930</c:v>
                </c:pt>
                <c:pt idx="2">
                  <c:v>1940</c:v>
                </c:pt>
                <c:pt idx="3">
                  <c:v>1950</c:v>
                </c:pt>
                <c:pt idx="4">
                  <c:v>1960</c:v>
                </c:pt>
                <c:pt idx="5">
                  <c:v>1970</c:v>
                </c:pt>
                <c:pt idx="6">
                  <c:v>1980</c:v>
                </c:pt>
                <c:pt idx="7">
                  <c:v>1990</c:v>
                </c:pt>
                <c:pt idx="8">
                  <c:v>2000</c:v>
                </c:pt>
                <c:pt idx="9">
                  <c:v>2010</c:v>
                </c:pt>
              </c:strCache>
            </c:strRef>
          </c:cat>
          <c:val>
            <c:numRef>
              <c:f>Data!$FJ$3:$FS$3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0.15000000000000036</c:v>
                </c:pt>
                <c:pt idx="3">
                  <c:v>9.9999999999999645E-2</c:v>
                </c:pt>
                <c:pt idx="4">
                  <c:v>9.9999999999999645E-2</c:v>
                </c:pt>
                <c:pt idx="5">
                  <c:v>0.19999999999999929</c:v>
                </c:pt>
                <c:pt idx="6">
                  <c:v>0.20000000000000107</c:v>
                </c:pt>
                <c:pt idx="7">
                  <c:v>0.20000000000000107</c:v>
                </c:pt>
                <c:pt idx="8">
                  <c:v>9.9999999999999645E-2</c:v>
                </c:pt>
                <c:pt idx="9">
                  <c:v>9.9999999999999645E-2</c:v>
                </c:pt>
              </c:numCache>
            </c:numRef>
          </c:val>
        </c:ser>
        <c:ser>
          <c:idx val="2"/>
          <c:order val="2"/>
          <c:tx>
            <c:strRef>
              <c:f>Data!$FI$4</c:f>
              <c:strCache>
                <c:ptCount val="1"/>
                <c:pt idx="0">
                  <c:v>Q3</c:v>
                </c:pt>
              </c:strCache>
            </c:strRef>
          </c:tx>
          <c:errBars>
            <c:errBarType val="plus"/>
            <c:errValType val="cust"/>
            <c:plus>
              <c:numRef>
                <c:f>Data!$FJ$6:$FS$6</c:f>
                <c:numCache>
                  <c:formatCode>General</c:formatCode>
                  <c:ptCount val="10"/>
                  <c:pt idx="0">
                    <c:v>7.5000000000001066E-2</c:v>
                  </c:pt>
                  <c:pt idx="1">
                    <c:v>9.9999999999999645E-2</c:v>
                  </c:pt>
                  <c:pt idx="2">
                    <c:v>0.19999999999999929</c:v>
                  </c:pt>
                  <c:pt idx="3">
                    <c:v>0.59999999999999964</c:v>
                  </c:pt>
                  <c:pt idx="4">
                    <c:v>0.59999999999999964</c:v>
                  </c:pt>
                  <c:pt idx="5">
                    <c:v>0.75</c:v>
                  </c:pt>
                  <c:pt idx="6">
                    <c:v>0.5</c:v>
                  </c:pt>
                  <c:pt idx="7">
                    <c:v>0.59999999999999964</c:v>
                  </c:pt>
                  <c:pt idx="8">
                    <c:v>0.5</c:v>
                  </c:pt>
                  <c:pt idx="9">
                    <c:v>0.29999999999999893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</c:errBars>
          <c:cat>
            <c:strRef>
              <c:f>Data!$FJ$1:$FS$1</c:f>
              <c:strCache>
                <c:ptCount val="10"/>
                <c:pt idx="0">
                  <c:v>1920</c:v>
                </c:pt>
                <c:pt idx="1">
                  <c:v>1930</c:v>
                </c:pt>
                <c:pt idx="2">
                  <c:v>1940</c:v>
                </c:pt>
                <c:pt idx="3">
                  <c:v>1950</c:v>
                </c:pt>
                <c:pt idx="4">
                  <c:v>1960</c:v>
                </c:pt>
                <c:pt idx="5">
                  <c:v>1970</c:v>
                </c:pt>
                <c:pt idx="6">
                  <c:v>1980</c:v>
                </c:pt>
                <c:pt idx="7">
                  <c:v>1990</c:v>
                </c:pt>
                <c:pt idx="8">
                  <c:v>2000</c:v>
                </c:pt>
                <c:pt idx="9">
                  <c:v>2010</c:v>
                </c:pt>
              </c:strCache>
            </c:strRef>
          </c:cat>
          <c:val>
            <c:numRef>
              <c:f>Data!$FJ$4:$FS$4</c:f>
              <c:numCache>
                <c:formatCode>0.00</c:formatCode>
                <c:ptCount val="10"/>
                <c:pt idx="0">
                  <c:v>2.5000000000000355E-2</c:v>
                </c:pt>
                <c:pt idx="1">
                  <c:v>0.30000000000000071</c:v>
                </c:pt>
                <c:pt idx="2">
                  <c:v>0.15000000000000036</c:v>
                </c:pt>
                <c:pt idx="3">
                  <c:v>0.10000000000000142</c:v>
                </c:pt>
                <c:pt idx="4">
                  <c:v>0.20000000000000107</c:v>
                </c:pt>
                <c:pt idx="5">
                  <c:v>0.25</c:v>
                </c:pt>
                <c:pt idx="6">
                  <c:v>0</c:v>
                </c:pt>
                <c:pt idx="7">
                  <c:v>0.29999999999999893</c:v>
                </c:pt>
                <c:pt idx="8">
                  <c:v>0.30000000000000071</c:v>
                </c:pt>
                <c:pt idx="9">
                  <c:v>0.30000000000000071</c:v>
                </c:pt>
              </c:numCache>
            </c:numRef>
          </c:val>
        </c:ser>
        <c:dLbls/>
        <c:overlap val="100"/>
        <c:axId val="146608512"/>
        <c:axId val="146610048"/>
      </c:barChart>
      <c:catAx>
        <c:axId val="146608512"/>
        <c:scaling>
          <c:orientation val="minMax"/>
        </c:scaling>
        <c:axPos val="b"/>
        <c:tickLblPos val="nextTo"/>
        <c:crossAx val="146610048"/>
        <c:crosses val="autoZero"/>
        <c:auto val="1"/>
        <c:lblAlgn val="ctr"/>
        <c:lblOffset val="100"/>
      </c:catAx>
      <c:valAx>
        <c:axId val="146610048"/>
        <c:scaling>
          <c:orientation val="minMax"/>
          <c:max val="9.25"/>
          <c:min val="7.85"/>
        </c:scaling>
        <c:axPos val="l"/>
        <c:majorGridlines/>
        <c:numFmt formatCode="0.00" sourceLinked="1"/>
        <c:tickLblPos val="nextTo"/>
        <c:crossAx val="146608512"/>
        <c:crosses val="autoZero"/>
        <c:crossBetween val="between"/>
      </c:valAx>
    </c:plotArea>
    <c:plotVisOnly val="1"/>
    <c:dispBlanksAs val="gap"/>
  </c:chart>
  <c:spPr>
    <a:ln w="19050">
      <a:solidFill>
        <a:schemeClr val="tx1"/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strRef>
          <c:f>Data!$N$6</c:f>
          <c:strCache>
            <c:ptCount val="1"/>
            <c:pt idx="0">
              <c:v>Rating Frequncy (Years B/W: 1975-2010)</c:v>
            </c:pt>
          </c:strCache>
        </c:strRef>
      </c:tx>
      <c:layout/>
      <c:txPr>
        <a:bodyPr/>
        <a:lstStyle/>
        <a:p>
          <a:pPr>
            <a:defRPr sz="1200" b="0"/>
          </a:pPr>
          <a:endParaRPr lang="en-US"/>
        </a:p>
      </c:txPr>
    </c:title>
    <c:plotArea>
      <c:layout>
        <c:manualLayout>
          <c:layoutTarget val="inner"/>
          <c:xMode val="edge"/>
          <c:yMode val="edge"/>
          <c:x val="7.4064755577427824E-2"/>
          <c:y val="0.1576666666666667"/>
          <c:w val="0.88672961778215231"/>
          <c:h val="0.70005511811023624"/>
        </c:manualLayout>
      </c:layout>
      <c:barChart>
        <c:barDir val="bar"/>
        <c:grouping val="clustered"/>
        <c:varyColors val="1"/>
        <c:ser>
          <c:idx val="0"/>
          <c:order val="0"/>
          <c:spPr>
            <a:gradFill>
              <a:gsLst>
                <a:gs pos="0">
                  <a:srgbClr val="FF0000"/>
                </a:gs>
                <a:gs pos="50000">
                  <a:srgbClr val="FFFF00"/>
                </a:gs>
                <a:gs pos="100000">
                  <a:srgbClr val="00B050"/>
                </a:gs>
              </a:gsLst>
              <a:lin ang="0" scaled="0"/>
            </a:gradFill>
            <a:scene3d>
              <a:camera prst="orthographicFront"/>
              <a:lightRig rig="threePt" dir="t"/>
            </a:scene3d>
            <a:sp3d>
              <a:bevelT/>
            </a:sp3d>
          </c:spPr>
          <c:cat>
            <c:numRef>
              <c:f>Data!$Q$2:$Q$15</c:f>
              <c:numCache>
                <c:formatCode>General</c:formatCode>
                <c:ptCount val="14"/>
                <c:pt idx="0">
                  <c:v>7.9</c:v>
                </c:pt>
                <c:pt idx="1">
                  <c:v>8</c:v>
                </c:pt>
                <c:pt idx="2">
                  <c:v>8.1</c:v>
                </c:pt>
                <c:pt idx="3">
                  <c:v>8.1999999999999993</c:v>
                </c:pt>
                <c:pt idx="4">
                  <c:v>8.3000000000000007</c:v>
                </c:pt>
                <c:pt idx="5">
                  <c:v>8.4</c:v>
                </c:pt>
                <c:pt idx="6">
                  <c:v>8.5</c:v>
                </c:pt>
                <c:pt idx="7">
                  <c:v>8.6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8.9</c:v>
                </c:pt>
                <c:pt idx="11">
                  <c:v>9</c:v>
                </c:pt>
                <c:pt idx="12">
                  <c:v>9.1</c:v>
                </c:pt>
                <c:pt idx="13">
                  <c:v>9.1999999999999993</c:v>
                </c:pt>
              </c:numCache>
            </c:numRef>
          </c:cat>
          <c:val>
            <c:numRef>
              <c:f>Data!$R$2:$R$15</c:f>
              <c:numCache>
                <c:formatCode>General</c:formatCode>
                <c:ptCount val="14"/>
                <c:pt idx="0">
                  <c:v>4</c:v>
                </c:pt>
                <c:pt idx="1">
                  <c:v>38</c:v>
                </c:pt>
                <c:pt idx="2">
                  <c:v>31</c:v>
                </c:pt>
                <c:pt idx="3">
                  <c:v>15</c:v>
                </c:pt>
                <c:pt idx="4">
                  <c:v>20</c:v>
                </c:pt>
                <c:pt idx="5">
                  <c:v>19</c:v>
                </c:pt>
                <c:pt idx="6">
                  <c:v>9</c:v>
                </c:pt>
                <c:pt idx="7">
                  <c:v>6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</c:ser>
        <c:dLbls/>
        <c:gapWidth val="50"/>
        <c:axId val="146666624"/>
        <c:axId val="146668160"/>
      </c:barChart>
      <c:scatterChart>
        <c:scatterStyle val="lineMarker"/>
        <c:varyColors val="1"/>
        <c:ser>
          <c:idx val="1"/>
          <c:order val="1"/>
          <c:tx>
            <c:v>thumb</c:v>
          </c:tx>
          <c:spPr>
            <a:ln w="28575">
              <a:noFill/>
            </a:ln>
          </c:spPr>
          <c:marker>
            <c:symbol val="square"/>
            <c:size val="13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noFill/>
              </a:ln>
            </c:spPr>
          </c:marker>
          <c:xVal>
            <c:numRef>
              <c:f>Data!$T$2:$T$15</c:f>
              <c:numCache>
                <c:formatCode>General</c:formatCode>
                <c:ptCount val="14"/>
                <c:pt idx="0">
                  <c:v>5.0999999999999996</c:v>
                </c:pt>
                <c:pt idx="1">
                  <c:v>39.1</c:v>
                </c:pt>
                <c:pt idx="2">
                  <c:v>32.1</c:v>
                </c:pt>
                <c:pt idx="3">
                  <c:v>16.100000000000001</c:v>
                </c:pt>
                <c:pt idx="4">
                  <c:v>21.1</c:v>
                </c:pt>
                <c:pt idx="5">
                  <c:v>20.100000000000001</c:v>
                </c:pt>
                <c:pt idx="6">
                  <c:v>10.1</c:v>
                </c:pt>
                <c:pt idx="7">
                  <c:v>7.1</c:v>
                </c:pt>
                <c:pt idx="8">
                  <c:v>8.1</c:v>
                </c:pt>
                <c:pt idx="9">
                  <c:v>5.0999999999999996</c:v>
                </c:pt>
                <c:pt idx="10">
                  <c:v>4.0999999999999996</c:v>
                </c:pt>
                <c:pt idx="11">
                  <c:v>#N/A</c:v>
                </c:pt>
                <c:pt idx="12">
                  <c:v>#N/A</c:v>
                </c:pt>
                <c:pt idx="13">
                  <c:v>2.1</c:v>
                </c:pt>
              </c:numCache>
            </c:numRef>
          </c:xVal>
          <c:yVal>
            <c:numRef>
              <c:f>Data!$S$2:$S$15</c:f>
              <c:numCache>
                <c:formatCode>General</c:formatCode>
                <c:ptCount val="14"/>
                <c:pt idx="0">
                  <c:v>7.9250000000000007</c:v>
                </c:pt>
                <c:pt idx="1">
                  <c:v>8.0250000000000004</c:v>
                </c:pt>
                <c:pt idx="2">
                  <c:v>8.125</c:v>
                </c:pt>
                <c:pt idx="3">
                  <c:v>8.2249999999999996</c:v>
                </c:pt>
                <c:pt idx="4">
                  <c:v>8.3250000000000011</c:v>
                </c:pt>
                <c:pt idx="5">
                  <c:v>8.4250000000000007</c:v>
                </c:pt>
                <c:pt idx="6">
                  <c:v>8.5250000000000004</c:v>
                </c:pt>
                <c:pt idx="7">
                  <c:v>8.625</c:v>
                </c:pt>
                <c:pt idx="8">
                  <c:v>8.7249999999999996</c:v>
                </c:pt>
                <c:pt idx="9">
                  <c:v>8.8250000000000011</c:v>
                </c:pt>
                <c:pt idx="10">
                  <c:v>8.9250000000000007</c:v>
                </c:pt>
                <c:pt idx="11">
                  <c:v>9.0250000000000004</c:v>
                </c:pt>
                <c:pt idx="12">
                  <c:v>9.125</c:v>
                </c:pt>
                <c:pt idx="13">
                  <c:v>9.2249999999999996</c:v>
                </c:pt>
              </c:numCache>
            </c:numRef>
          </c:yVal>
        </c:ser>
        <c:dLbls/>
        <c:axId val="169744256"/>
        <c:axId val="169742720"/>
      </c:scatterChart>
      <c:catAx>
        <c:axId val="146666624"/>
        <c:scaling>
          <c:orientation val="minMax"/>
        </c:scaling>
        <c:axPos val="l"/>
        <c:numFmt formatCode="General" sourceLinked="1"/>
        <c:tickLblPos val="nextTo"/>
        <c:crossAx val="146668160"/>
        <c:crosses val="autoZero"/>
        <c:auto val="1"/>
        <c:lblAlgn val="ctr"/>
        <c:lblOffset val="100"/>
      </c:catAx>
      <c:valAx>
        <c:axId val="146668160"/>
        <c:scaling>
          <c:orientation val="minMax"/>
          <c:max val="60"/>
          <c:min val="0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666624"/>
        <c:crosses val="autoZero"/>
        <c:crossBetween val="between"/>
      </c:valAx>
      <c:valAx>
        <c:axId val="169742720"/>
        <c:scaling>
          <c:orientation val="minMax"/>
          <c:max val="9.25"/>
          <c:min val="7.85"/>
        </c:scaling>
        <c:delete val="1"/>
        <c:axPos val="r"/>
        <c:numFmt formatCode="General" sourceLinked="1"/>
        <c:tickLblPos val="none"/>
        <c:crossAx val="169744256"/>
        <c:crosses val="max"/>
        <c:crossBetween val="midCat"/>
      </c:valAx>
      <c:valAx>
        <c:axId val="169744256"/>
        <c:scaling>
          <c:orientation val="minMax"/>
        </c:scaling>
        <c:delete val="1"/>
        <c:axPos val="b"/>
        <c:numFmt formatCode="General" sourceLinked="1"/>
        <c:tickLblPos val="none"/>
        <c:crossAx val="169742720"/>
        <c:crosses val="autoZero"/>
        <c:crossBetween val="midCat"/>
      </c:valAx>
    </c:plotArea>
    <c:plotVisOnly val="1"/>
    <c:dispBlanksAs val="gap"/>
  </c:chart>
  <c:spPr>
    <a:ln w="19050">
      <a:solidFill>
        <a:schemeClr val="tx1"/>
      </a:solidFill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Spin" dx="16" fmlaLink="Data!$O$1" max="250" min="1" page="10"/>
</file>

<file path=xl/ctrlProps/ctrlProp2.xml><?xml version="1.0" encoding="utf-8"?>
<formControlPr xmlns="http://schemas.microsoft.com/office/spreadsheetml/2009/9/main" objectType="Spin" dx="16" fmlaLink="Data!$O$2" max="250" min="1" page="10" val="13"/>
</file>

<file path=xl/ctrlProps/ctrlProp3.xml><?xml version="1.0" encoding="utf-8"?>
<formControlPr xmlns="http://schemas.microsoft.com/office/spreadsheetml/2009/9/main" objectType="Spin" dx="16" fmlaLink="Data!$CH$2" inc="5" max="2010" min="1920" page="10" val="1920"/>
</file>

<file path=xl/ctrlProps/ctrlProp4.xml><?xml version="1.0" encoding="utf-8"?>
<formControlPr xmlns="http://schemas.microsoft.com/office/spreadsheetml/2009/9/main" objectType="Spin" dx="16" fmlaLink="Data!$O$3" inc="5" max="2010" min="1920" page="10" val="1920"/>
</file>

<file path=xl/ctrlProps/ctrlProp5.xml><?xml version="1.0" encoding="utf-8"?>
<formControlPr xmlns="http://schemas.microsoft.com/office/spreadsheetml/2009/9/main" objectType="Spin" dx="16" fmlaLink="Data!$O$4" inc="5" max="2010" min="1920" page="10" val="201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microsoft.com/office/2007/relationships/hdphoto" Target="../media/hdphoto1.wdp"/><Relationship Id="rId1" Type="http://schemas.openxmlformats.org/officeDocument/2006/relationships/image" Target="../media/image3.jpeg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chart" Target="../charts/chart8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12.jpeg"/><Relationship Id="rId1" Type="http://schemas.openxmlformats.org/officeDocument/2006/relationships/image" Target="../media/image11.png"/><Relationship Id="rId5" Type="http://schemas.microsoft.com/office/2007/relationships/hdphoto" Target="../media/hdphoto4.wdp"/><Relationship Id="rId4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</xdr:colOff>
      <xdr:row>1</xdr:row>
      <xdr:rowOff>1</xdr:rowOff>
    </xdr:from>
    <xdr:to>
      <xdr:col>12</xdr:col>
      <xdr:colOff>305297</xdr:colOff>
      <xdr:row>11</xdr:row>
      <xdr:rowOff>1</xdr:rowOff>
    </xdr:to>
    <xdr:pic>
      <xdr:nvPicPr>
        <xdr:cNvPr id="2" name="irc_mi" descr="http://ia.media-imdb.com/images/M/MV5BMjAzOTcxMDA2Nl5BMl5BcG5nXkFtZTcwMTc1MzIzOA@@._V1_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43651" y="190501"/>
          <a:ext cx="3962896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10</xdr:col>
      <xdr:colOff>0</xdr:colOff>
      <xdr:row>22</xdr:row>
      <xdr:rowOff>98122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43650" y="2286000"/>
          <a:ext cx="2438400" cy="2003122"/>
        </a:xfrm>
        <a:prstGeom prst="rect">
          <a:avLst/>
        </a:prstGeom>
        <a:noFill/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390525</xdr:colOff>
      <xdr:row>8</xdr:row>
      <xdr:rowOff>161925</xdr:rowOff>
    </xdr:from>
    <xdr:to>
      <xdr:col>12</xdr:col>
      <xdr:colOff>544107</xdr:colOff>
      <xdr:row>9</xdr:row>
      <xdr:rowOff>185736</xdr:rowOff>
    </xdr:to>
    <xdr:pic>
      <xdr:nvPicPr>
        <xdr:cNvPr id="5" name="Picture 4" descr="http://www.marketingpilgrim.com/wp-content/uploads/2012/11/thumbs-up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 xmlns="">
                <a14:imgLayer r:embed="rId2">
                  <a14:imgEffect>
                    <a14:backgroundRemoval t="0" b="100000" l="0" r="100000">
                      <a14:foregroundMark x1="58466" y1="11494" x2="62300" y2="56092"/>
                      <a14:foregroundMark x1="14696" y1="41839" x2="38978" y2="82759"/>
                      <a14:foregroundMark x1="33227" y1="90575" x2="37061" y2="40460"/>
                      <a14:foregroundMark x1="61661" y1="4598" x2="72524" y2="68966"/>
                      <a14:foregroundMark x1="14696" y1="68966" x2="87859" y2="763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735300" y="1685925"/>
          <a:ext cx="153582" cy="214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103</xdr:col>
      <xdr:colOff>0</xdr:colOff>
      <xdr:row>1</xdr:row>
      <xdr:rowOff>0</xdr:rowOff>
    </xdr:from>
    <xdr:to>
      <xdr:col>110</xdr:col>
      <xdr:colOff>304800</xdr:colOff>
      <xdr:row>26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153</xdr:col>
      <xdr:colOff>123825</xdr:colOff>
      <xdr:row>8</xdr:row>
      <xdr:rowOff>76201</xdr:rowOff>
    </xdr:from>
    <xdr:to>
      <xdr:col>160</xdr:col>
      <xdr:colOff>428625</xdr:colOff>
      <xdr:row>22</xdr:row>
      <xdr:rowOff>152401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95250</xdr:colOff>
      <xdr:row>18</xdr:row>
      <xdr:rowOff>114300</xdr:rowOff>
    </xdr:from>
    <xdr:to>
      <xdr:col>20</xdr:col>
      <xdr:colOff>400050</xdr:colOff>
      <xdr:row>32</xdr:row>
      <xdr:rowOff>180975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0</xdr:colOff>
      <xdr:row>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</xdr:colOff>
      <xdr:row>1</xdr:row>
      <xdr:rowOff>0</xdr:rowOff>
    </xdr:from>
    <xdr:to>
      <xdr:col>15</xdr:col>
      <xdr:colOff>0</xdr:colOff>
      <xdr:row>22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19050</xdr:colOff>
      <xdr:row>41</xdr:row>
      <xdr:rowOff>123826</xdr:rowOff>
    </xdr:from>
    <xdr:to>
      <xdr:col>4</xdr:col>
      <xdr:colOff>286713</xdr:colOff>
      <xdr:row>1048576</xdr:row>
      <xdr:rowOff>161925</xdr:rowOff>
    </xdr:to>
    <xdr:pic>
      <xdr:nvPicPr>
        <xdr:cNvPr id="6" name="Picture 5" descr="http://www.marketingpilgrim.com/wp-content/uploads/2012/11/thumbs-up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ackgroundRemoval t="0" b="100000" l="0" r="100000">
                      <a14:foregroundMark x1="66454" y1="6437" x2="37700" y2="89885"/>
                      <a14:foregroundMark x1="8626" y1="43218" x2="91693" y2="65517"/>
                      <a14:foregroundMark x1="48562" y1="9425" x2="81470" y2="77701"/>
                      <a14:foregroundMark x1="35463" y1="88506" x2="15974" y2="54713"/>
                      <a14:foregroundMark x1="12460" y1="69885" x2="66134" y2="588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47850" y="7934326"/>
          <a:ext cx="877263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0</xdr:colOff>
      <xdr:row>1</xdr:row>
      <xdr:rowOff>0</xdr:rowOff>
    </xdr:from>
    <xdr:to>
      <xdr:col>24</xdr:col>
      <xdr:colOff>0</xdr:colOff>
      <xdr:row>33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9525</xdr:colOff>
      <xdr:row>2</xdr:row>
      <xdr:rowOff>76201</xdr:rowOff>
    </xdr:from>
    <xdr:to>
      <xdr:col>13</xdr:col>
      <xdr:colOff>552450</xdr:colOff>
      <xdr:row>3</xdr:row>
      <xdr:rowOff>171450</xdr:rowOff>
    </xdr:to>
    <xdr:cxnSp macro="">
      <xdr:nvCxnSpPr>
        <xdr:cNvPr id="12" name="Straight Arrow Connector 11"/>
        <xdr:cNvCxnSpPr/>
      </xdr:nvCxnSpPr>
      <xdr:spPr>
        <a:xfrm flipV="1">
          <a:off x="6467475" y="457201"/>
          <a:ext cx="1152525" cy="285749"/>
        </a:xfrm>
        <a:prstGeom prst="straightConnector1">
          <a:avLst/>
        </a:prstGeom>
        <a:ln>
          <a:solidFill>
            <a:schemeClr val="accent2">
              <a:alpha val="50000"/>
            </a:schemeClr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</xdr:colOff>
      <xdr:row>2</xdr:row>
      <xdr:rowOff>0</xdr:rowOff>
    </xdr:from>
    <xdr:to>
      <xdr:col>9</xdr:col>
      <xdr:colOff>600075</xdr:colOff>
      <xdr:row>4</xdr:row>
      <xdr:rowOff>171450</xdr:rowOff>
    </xdr:to>
    <xdr:cxnSp macro="">
      <xdr:nvCxnSpPr>
        <xdr:cNvPr id="17" name="Straight Arrow Connector 16"/>
        <xdr:cNvCxnSpPr/>
      </xdr:nvCxnSpPr>
      <xdr:spPr>
        <a:xfrm flipH="1" flipV="1">
          <a:off x="4057650" y="381000"/>
          <a:ext cx="1171575" cy="552450"/>
        </a:xfrm>
        <a:prstGeom prst="straightConnector1">
          <a:avLst/>
        </a:prstGeom>
        <a:ln>
          <a:solidFill>
            <a:schemeClr val="accent2">
              <a:alpha val="50000"/>
            </a:schemeClr>
          </a:solidFill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600075</xdr:colOff>
      <xdr:row>4</xdr:row>
      <xdr:rowOff>85726</xdr:rowOff>
    </xdr:from>
    <xdr:to>
      <xdr:col>11</xdr:col>
      <xdr:colOff>200025</xdr:colOff>
      <xdr:row>4</xdr:row>
      <xdr:rowOff>171450</xdr:rowOff>
    </xdr:to>
    <xdr:cxnSp macro="">
      <xdr:nvCxnSpPr>
        <xdr:cNvPr id="18" name="Straight Connector 17"/>
        <xdr:cNvCxnSpPr/>
      </xdr:nvCxnSpPr>
      <xdr:spPr>
        <a:xfrm flipV="1">
          <a:off x="5229225" y="847726"/>
          <a:ext cx="819150" cy="85724"/>
        </a:xfrm>
        <a:prstGeom prst="line">
          <a:avLst/>
        </a:prstGeom>
        <a:ln>
          <a:solidFill>
            <a:schemeClr val="accent2">
              <a:alpha val="50000"/>
            </a:schemeClr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342900</xdr:colOff>
      <xdr:row>5</xdr:row>
      <xdr:rowOff>171450</xdr:rowOff>
    </xdr:from>
    <xdr:to>
      <xdr:col>9</xdr:col>
      <xdr:colOff>419100</xdr:colOff>
      <xdr:row>12</xdr:row>
      <xdr:rowOff>133350</xdr:rowOff>
    </xdr:to>
    <xdr:cxnSp macro="">
      <xdr:nvCxnSpPr>
        <xdr:cNvPr id="23" name="Straight Arrow Connector 22"/>
        <xdr:cNvCxnSpPr/>
      </xdr:nvCxnSpPr>
      <xdr:spPr>
        <a:xfrm flipV="1">
          <a:off x="2962275" y="1123950"/>
          <a:ext cx="2085975" cy="1295400"/>
        </a:xfrm>
        <a:prstGeom prst="straightConnector1">
          <a:avLst/>
        </a:prstGeom>
        <a:ln>
          <a:solidFill>
            <a:schemeClr val="accent6">
              <a:alpha val="50000"/>
            </a:schemeClr>
          </a:solidFill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447675</xdr:colOff>
      <xdr:row>8</xdr:row>
      <xdr:rowOff>6707</xdr:rowOff>
    </xdr:from>
    <xdr:to>
      <xdr:col>7</xdr:col>
      <xdr:colOff>276226</xdr:colOff>
      <xdr:row>11</xdr:row>
      <xdr:rowOff>31393</xdr:rowOff>
    </xdr:to>
    <xdr:sp macro="" textlink="">
      <xdr:nvSpPr>
        <xdr:cNvPr id="21" name="Cloud Callout 20"/>
        <xdr:cNvSpPr/>
      </xdr:nvSpPr>
      <xdr:spPr>
        <a:xfrm>
          <a:off x="2457450" y="1530707"/>
          <a:ext cx="1228726" cy="596186"/>
        </a:xfrm>
        <a:prstGeom prst="cloudCallout">
          <a:avLst>
            <a:gd name="adj1" fmla="val -30300"/>
            <a:gd name="adj2" fmla="val 76958"/>
          </a:avLst>
        </a:prstGeom>
        <a:gradFill>
          <a:gsLst>
            <a:gs pos="0">
              <a:schemeClr val="dk1">
                <a:tint val="50000"/>
                <a:satMod val="300000"/>
                <a:alpha val="50000"/>
              </a:schemeClr>
            </a:gs>
            <a:gs pos="35000">
              <a:schemeClr val="dk1">
                <a:tint val="37000"/>
                <a:satMod val="300000"/>
                <a:alpha val="50000"/>
              </a:schemeClr>
            </a:gs>
            <a:gs pos="100000">
              <a:schemeClr val="dk1">
                <a:tint val="15000"/>
                <a:satMod val="350000"/>
                <a:alpha val="50000"/>
              </a:schemeClr>
            </a:gs>
          </a:gsLst>
        </a:gradFill>
        <a:ln>
          <a:solidFill>
            <a:schemeClr val="dk1">
              <a:shade val="95000"/>
              <a:satMod val="105000"/>
              <a:alpha val="50000"/>
            </a:schemeClr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en-US" sz="800"/>
            <a:t>Isn't this better than a Pie Chart?!</a:t>
          </a:r>
        </a:p>
      </xdr:txBody>
    </xdr:sp>
    <xdr:clientData/>
  </xdr:twoCellAnchor>
  <xdr:twoCellAnchor>
    <xdr:from>
      <xdr:col>4</xdr:col>
      <xdr:colOff>504825</xdr:colOff>
      <xdr:row>12</xdr:row>
      <xdr:rowOff>38100</xdr:rowOff>
    </xdr:from>
    <xdr:to>
      <xdr:col>5</xdr:col>
      <xdr:colOff>342900</xdr:colOff>
      <xdr:row>12</xdr:row>
      <xdr:rowOff>133350</xdr:rowOff>
    </xdr:to>
    <xdr:cxnSp macro="">
      <xdr:nvCxnSpPr>
        <xdr:cNvPr id="27" name="Straight Connector 26"/>
        <xdr:cNvCxnSpPr/>
      </xdr:nvCxnSpPr>
      <xdr:spPr>
        <a:xfrm flipH="1" flipV="1">
          <a:off x="2514600" y="2324100"/>
          <a:ext cx="447675" cy="95250"/>
        </a:xfrm>
        <a:prstGeom prst="line">
          <a:avLst/>
        </a:prstGeom>
        <a:ln>
          <a:solidFill>
            <a:schemeClr val="accent6">
              <a:alpha val="50000"/>
            </a:schemeClr>
          </a:solidFill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23</xdr:row>
      <xdr:rowOff>0</xdr:rowOff>
    </xdr:from>
    <xdr:to>
      <xdr:col>6</xdr:col>
      <xdr:colOff>0</xdr:colOff>
      <xdr:row>33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15</xdr:col>
      <xdr:colOff>0</xdr:colOff>
      <xdr:row>33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590550</xdr:colOff>
      <xdr:row>3</xdr:row>
      <xdr:rowOff>95249</xdr:rowOff>
    </xdr:from>
    <xdr:to>
      <xdr:col>19</xdr:col>
      <xdr:colOff>228600</xdr:colOff>
      <xdr:row>7</xdr:row>
      <xdr:rowOff>142874</xdr:rowOff>
    </xdr:to>
    <xdr:sp macro="" textlink="">
      <xdr:nvSpPr>
        <xdr:cNvPr id="7" name="Cloud 6"/>
        <xdr:cNvSpPr/>
      </xdr:nvSpPr>
      <xdr:spPr>
        <a:xfrm>
          <a:off x="9058275" y="666749"/>
          <a:ext cx="1466850" cy="809625"/>
        </a:xfrm>
        <a:prstGeom prst="cloud">
          <a:avLst/>
        </a:prstGeom>
        <a:gradFill>
          <a:gsLst>
            <a:gs pos="0">
              <a:schemeClr val="dk1">
                <a:tint val="50000"/>
                <a:satMod val="300000"/>
                <a:alpha val="50000"/>
              </a:schemeClr>
            </a:gs>
            <a:gs pos="35000">
              <a:schemeClr val="dk1">
                <a:tint val="37000"/>
                <a:satMod val="300000"/>
                <a:alpha val="50000"/>
              </a:schemeClr>
            </a:gs>
            <a:gs pos="100000">
              <a:schemeClr val="dk1">
                <a:tint val="15000"/>
                <a:satMod val="350000"/>
                <a:alpha val="50000"/>
              </a:schemeClr>
            </a:gs>
          </a:gsLst>
        </a:gra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en-US" sz="800"/>
            <a:t>This Chart Would  be beter</a:t>
          </a:r>
          <a:r>
            <a:rPr lang="en-US" sz="800" baseline="0"/>
            <a:t> if ratings were defined in greater detail!</a:t>
          </a:r>
          <a:endParaRPr lang="en-US" sz="8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0.125</cdr:x>
      <cdr:y>0.90498</cdr:y>
    </cdr:from>
    <cdr:to>
      <cdr:x>1</cdr:x>
      <cdr:y>1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09600" y="5534025"/>
          <a:ext cx="4267200" cy="5810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2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182880" bIns="0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900"/>
            <a:t> *</a:t>
          </a:r>
          <a:r>
            <a:rPr lang="en-US" sz="900" baseline="0"/>
            <a:t>  </a:t>
          </a:r>
          <a:r>
            <a:rPr lang="en-US" sz="900"/>
            <a:t>The size of the bubble = # of Votes, bubbles include the name of the film and it's   ranking. </a:t>
          </a:r>
        </a:p>
        <a:p xmlns:a="http://schemas.openxmlformats.org/drawingml/2006/main">
          <a:pPr algn="l"/>
          <a:r>
            <a:rPr lang="en-US" sz="900"/>
            <a:t> *</a:t>
          </a:r>
          <a:r>
            <a:rPr lang="en-US" sz="900" baseline="0"/>
            <a:t>  </a:t>
          </a:r>
          <a:r>
            <a:rPr lang="en-US" sz="900"/>
            <a:t>Years</a:t>
          </a:r>
          <a:r>
            <a:rPr lang="en-US" sz="900" baseline="0"/>
            <a:t> can be toggled using the "spin button"  to the left of this box here!</a:t>
          </a:r>
          <a:endParaRPr lang="en-US" sz="9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9</xdr:row>
      <xdr:rowOff>0</xdr:rowOff>
    </xdr:to>
    <xdr:pic>
      <xdr:nvPicPr>
        <xdr:cNvPr id="2" name="Picture 1" descr="C:\Users\bcjensvo\AppData\Local\Microsoft\Windows\Temporary Internet Files\Content.IE5\ELSDY47T\MC900431621[1]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9</xdr:row>
      <xdr:rowOff>0</xdr:rowOff>
    </xdr:from>
    <xdr:to>
      <xdr:col>8</xdr:col>
      <xdr:colOff>323851</xdr:colOff>
      <xdr:row>23</xdr:row>
      <xdr:rowOff>85725</xdr:rowOff>
    </xdr:to>
    <xdr:pic>
      <xdr:nvPicPr>
        <xdr:cNvPr id="3" name="Picture 2" descr="http://www.bradfordnetworks.com/wp-content/uploads/hollywood-sig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colorTemperature colorTemp="5900"/>
                  </a14:imgEffect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r="10638" b="36623"/>
        <a:stretch/>
      </xdr:blipFill>
      <xdr:spPr bwMode="auto">
        <a:xfrm>
          <a:off x="1" y="1714500"/>
          <a:ext cx="5200650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4</xdr:col>
      <xdr:colOff>542925</xdr:colOff>
      <xdr:row>46</xdr:row>
      <xdr:rowOff>142875</xdr:rowOff>
    </xdr:to>
    <xdr:pic>
      <xdr:nvPicPr>
        <xdr:cNvPr id="4" name="Picture 3" descr="http://www.marketingpilgrim.com/wp-content/uploads/2012/11/thumbs-up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0" b="100000" l="0" r="100000">
                      <a14:foregroundMark x1="15335" y1="38851" x2="33227" y2="94023"/>
                      <a14:foregroundMark x1="53355" y1="91954" x2="30990" y2="36322"/>
                      <a14:foregroundMark x1="6709" y1="68506" x2="78594" y2="52414"/>
                      <a14:foregroundMark x1="84345" y1="82529" x2="44409" y2="11494"/>
                      <a14:foregroundMark x1="61022" y1="3908" x2="56550" y2="34713"/>
                      <a14:foregroundMark x1="83706" y1="78391" x2="92332" y2="581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4762500"/>
          <a:ext cx="2981325" cy="414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10</xdr:col>
      <xdr:colOff>542925</xdr:colOff>
      <xdr:row>46</xdr:row>
      <xdr:rowOff>142875</xdr:rowOff>
    </xdr:to>
    <xdr:pic>
      <xdr:nvPicPr>
        <xdr:cNvPr id="5" name="Picture 4" descr="http://www.marketingpilgrim.com/wp-content/uploads/2012/11/thumbs-up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0" b="100000" l="0" r="100000">
                      <a14:foregroundMark x1="15335" y1="38851" x2="33227" y2="94023"/>
                      <a14:foregroundMark x1="53355" y1="91954" x2="30990" y2="36322"/>
                      <a14:foregroundMark x1="6709" y1="68506" x2="78594" y2="52414"/>
                      <a14:foregroundMark x1="84345" y1="82529" x2="44409" y2="11494"/>
                      <a14:foregroundMark x1="61022" y1="3908" x2="56550" y2="34713"/>
                      <a14:foregroundMark x1="83706" y1="78391" x2="92332" y2="581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3657600" y="4762500"/>
          <a:ext cx="2981325" cy="414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I251" totalsRowShown="0">
  <autoFilter ref="A1:I251"/>
  <tableColumns count="9">
    <tableColumn id="1" name="Rank"/>
    <tableColumn id="2" name="Rating"/>
    <tableColumn id="3" name="TitleDate"/>
    <tableColumn id="4" name="Title"/>
    <tableColumn id="5" name="Date"/>
    <tableColumn id="6" name="Date5s"/>
    <tableColumn id="7" name="Date 10s"/>
    <tableColumn id="8" name="Date 'XX"/>
    <tableColumn id="9" name="Vot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mdb.com/title/tt0457430/" TargetMode="External"/><Relationship Id="rId21" Type="http://schemas.openxmlformats.org/officeDocument/2006/relationships/hyperlink" Target="http://www.imdb.com/title/tt0317248/" TargetMode="External"/><Relationship Id="rId42" Type="http://schemas.openxmlformats.org/officeDocument/2006/relationships/hyperlink" Target="http://www.imdb.com/title/tt0245429/" TargetMode="External"/><Relationship Id="rId63" Type="http://schemas.openxmlformats.org/officeDocument/2006/relationships/hyperlink" Target="http://www.imdb.com/title/tt0910970/" TargetMode="External"/><Relationship Id="rId84" Type="http://schemas.openxmlformats.org/officeDocument/2006/relationships/hyperlink" Target="http://www.imdb.com/title/tt0119488/" TargetMode="External"/><Relationship Id="rId138" Type="http://schemas.openxmlformats.org/officeDocument/2006/relationships/hyperlink" Target="http://www.imdb.com/title/tt0025316/" TargetMode="External"/><Relationship Id="rId159" Type="http://schemas.openxmlformats.org/officeDocument/2006/relationships/hyperlink" Target="http://www.imdb.com/title/tt0395169/" TargetMode="External"/><Relationship Id="rId170" Type="http://schemas.openxmlformats.org/officeDocument/2006/relationships/hyperlink" Target="http://www.imdb.com/title/tt0079470/" TargetMode="External"/><Relationship Id="rId191" Type="http://schemas.openxmlformats.org/officeDocument/2006/relationships/hyperlink" Target="http://www.imdb.com/title/tt0440963/" TargetMode="External"/><Relationship Id="rId205" Type="http://schemas.openxmlformats.org/officeDocument/2006/relationships/hyperlink" Target="http://www.imdb.com/title/tt0056218/" TargetMode="External"/><Relationship Id="rId226" Type="http://schemas.openxmlformats.org/officeDocument/2006/relationships/hyperlink" Target="http://www.imdb.com/title/tt0107290/" TargetMode="External"/><Relationship Id="rId247" Type="http://schemas.openxmlformats.org/officeDocument/2006/relationships/hyperlink" Target="http://www.imdb.com/title/tt0061811/" TargetMode="External"/><Relationship Id="rId107" Type="http://schemas.openxmlformats.org/officeDocument/2006/relationships/hyperlink" Target="http://www.imdb.com/title/tt0372784/" TargetMode="External"/><Relationship Id="rId11" Type="http://schemas.openxmlformats.org/officeDocument/2006/relationships/hyperlink" Target="http://www.imdb.com/title/tt0080684/" TargetMode="External"/><Relationship Id="rId32" Type="http://schemas.openxmlformats.org/officeDocument/2006/relationships/hyperlink" Target="http://www.imdb.com/title/tt0043014/" TargetMode="External"/><Relationship Id="rId53" Type="http://schemas.openxmlformats.org/officeDocument/2006/relationships/hyperlink" Target="http://www.imdb.com/title/tt0052357/" TargetMode="External"/><Relationship Id="rId74" Type="http://schemas.openxmlformats.org/officeDocument/2006/relationships/hyperlink" Target="http://www.imdb.com/title/tt0095765/" TargetMode="External"/><Relationship Id="rId128" Type="http://schemas.openxmlformats.org/officeDocument/2006/relationships/hyperlink" Target="http://www.imdb.com/title/tt0086250/" TargetMode="External"/><Relationship Id="rId149" Type="http://schemas.openxmlformats.org/officeDocument/2006/relationships/hyperlink" Target="http://www.imdb.com/title/tt0032138/" TargetMode="External"/><Relationship Id="rId5" Type="http://schemas.openxmlformats.org/officeDocument/2006/relationships/hyperlink" Target="http://www.imdb.com/title/tt0060196/" TargetMode="External"/><Relationship Id="rId95" Type="http://schemas.openxmlformats.org/officeDocument/2006/relationships/hyperlink" Target="http://www.imdb.com/title/tt0086879/" TargetMode="External"/><Relationship Id="rId160" Type="http://schemas.openxmlformats.org/officeDocument/2006/relationships/hyperlink" Target="http://www.imdb.com/title/tt2106476/" TargetMode="External"/><Relationship Id="rId181" Type="http://schemas.openxmlformats.org/officeDocument/2006/relationships/hyperlink" Target="http://www.imdb.com/title/tt0092005/" TargetMode="External"/><Relationship Id="rId216" Type="http://schemas.openxmlformats.org/officeDocument/2006/relationships/hyperlink" Target="http://www.imdb.com/title/tt0338564/" TargetMode="External"/><Relationship Id="rId237" Type="http://schemas.openxmlformats.org/officeDocument/2006/relationships/hyperlink" Target="http://www.imdb.com/title/tt1255953/" TargetMode="External"/><Relationship Id="rId22" Type="http://schemas.openxmlformats.org/officeDocument/2006/relationships/hyperlink" Target="http://www.imdb.com/title/tt0102926/" TargetMode="External"/><Relationship Id="rId43" Type="http://schemas.openxmlformats.org/officeDocument/2006/relationships/hyperlink" Target="http://www.imdb.com/title/tt1454468/" TargetMode="External"/><Relationship Id="rId64" Type="http://schemas.openxmlformats.org/officeDocument/2006/relationships/hyperlink" Target="http://www.imdb.com/title/tt0405094/" TargetMode="External"/><Relationship Id="rId118" Type="http://schemas.openxmlformats.org/officeDocument/2006/relationships/hyperlink" Target="http://www.imdb.com/title/tt1049413/" TargetMode="External"/><Relationship Id="rId139" Type="http://schemas.openxmlformats.org/officeDocument/2006/relationships/hyperlink" Target="http://www.imdb.com/title/tt0046911/" TargetMode="External"/><Relationship Id="rId85" Type="http://schemas.openxmlformats.org/officeDocument/2006/relationships/hyperlink" Target="http://www.imdb.com/title/tt0364569/" TargetMode="External"/><Relationship Id="rId150" Type="http://schemas.openxmlformats.org/officeDocument/2006/relationships/hyperlink" Target="http://www.imdb.com/title/tt0091763/" TargetMode="External"/><Relationship Id="rId171" Type="http://schemas.openxmlformats.org/officeDocument/2006/relationships/hyperlink" Target="http://www.imdb.com/title/tt0758758/" TargetMode="External"/><Relationship Id="rId192" Type="http://schemas.openxmlformats.org/officeDocument/2006/relationships/hyperlink" Target="http://www.imdb.com/title/tt0268978/" TargetMode="External"/><Relationship Id="rId206" Type="http://schemas.openxmlformats.org/officeDocument/2006/relationships/hyperlink" Target="http://www.imdb.com/title/tt0075148/" TargetMode="External"/><Relationship Id="rId227" Type="http://schemas.openxmlformats.org/officeDocument/2006/relationships/hyperlink" Target="http://www.imdb.com/title/tt0044081/" TargetMode="External"/><Relationship Id="rId248" Type="http://schemas.openxmlformats.org/officeDocument/2006/relationships/hyperlink" Target="http://www.imdb.com/title/tt0036613/" TargetMode="External"/><Relationship Id="rId12" Type="http://schemas.openxmlformats.org/officeDocument/2006/relationships/hyperlink" Target="http://www.imdb.com/title/tt0120737/" TargetMode="External"/><Relationship Id="rId17" Type="http://schemas.openxmlformats.org/officeDocument/2006/relationships/hyperlink" Target="http://www.imdb.com/title/tt0076759/" TargetMode="External"/><Relationship Id="rId33" Type="http://schemas.openxmlformats.org/officeDocument/2006/relationships/hyperlink" Target="http://www.imdb.com/title/tt0120586/" TargetMode="External"/><Relationship Id="rId38" Type="http://schemas.openxmlformats.org/officeDocument/2006/relationships/hyperlink" Target="http://www.imdb.com/title/tt0021749/" TargetMode="External"/><Relationship Id="rId59" Type="http://schemas.openxmlformats.org/officeDocument/2006/relationships/hyperlink" Target="http://www.imdb.com/title/tt0090605/" TargetMode="External"/><Relationship Id="rId103" Type="http://schemas.openxmlformats.org/officeDocument/2006/relationships/hyperlink" Target="http://www.imdb.com/title/tt0081398/" TargetMode="External"/><Relationship Id="rId108" Type="http://schemas.openxmlformats.org/officeDocument/2006/relationships/hyperlink" Target="http://www.imdb.com/title/tt1832382/" TargetMode="External"/><Relationship Id="rId124" Type="http://schemas.openxmlformats.org/officeDocument/2006/relationships/hyperlink" Target="http://www.imdb.com/title/tt0012349/" TargetMode="External"/><Relationship Id="rId129" Type="http://schemas.openxmlformats.org/officeDocument/2006/relationships/hyperlink" Target="http://www.imdb.com/title/tt0044741/" TargetMode="External"/><Relationship Id="rId54" Type="http://schemas.openxmlformats.org/officeDocument/2006/relationships/hyperlink" Target="http://www.imdb.com/title/tt0169547/" TargetMode="External"/><Relationship Id="rId70" Type="http://schemas.openxmlformats.org/officeDocument/2006/relationships/hyperlink" Target="http://www.imdb.com/title/tt0056172/" TargetMode="External"/><Relationship Id="rId75" Type="http://schemas.openxmlformats.org/officeDocument/2006/relationships/hyperlink" Target="http://www.imdb.com/title/tt0110357/" TargetMode="External"/><Relationship Id="rId91" Type="http://schemas.openxmlformats.org/officeDocument/2006/relationships/hyperlink" Target="http://www.imdb.com/title/tt0040522/" TargetMode="External"/><Relationship Id="rId96" Type="http://schemas.openxmlformats.org/officeDocument/2006/relationships/hyperlink" Target="http://www.imdb.com/title/tt0062622/" TargetMode="External"/><Relationship Id="rId140" Type="http://schemas.openxmlformats.org/officeDocument/2006/relationships/hyperlink" Target="http://www.imdb.com/title/tt0477348/" TargetMode="External"/><Relationship Id="rId145" Type="http://schemas.openxmlformats.org/officeDocument/2006/relationships/hyperlink" Target="http://www.imdb.com/title/tt0044079/" TargetMode="External"/><Relationship Id="rId161" Type="http://schemas.openxmlformats.org/officeDocument/2006/relationships/hyperlink" Target="http://www.imdb.com/title/tt1291584/" TargetMode="External"/><Relationship Id="rId166" Type="http://schemas.openxmlformats.org/officeDocument/2006/relationships/hyperlink" Target="http://www.imdb.com/title/tt0038787/" TargetMode="External"/><Relationship Id="rId182" Type="http://schemas.openxmlformats.org/officeDocument/2006/relationships/hyperlink" Target="http://www.imdb.com/title/tt0053198/" TargetMode="External"/><Relationship Id="rId187" Type="http://schemas.openxmlformats.org/officeDocument/2006/relationships/hyperlink" Target="http://www.imdb.com/title/tt0245712/" TargetMode="External"/><Relationship Id="rId217" Type="http://schemas.openxmlformats.org/officeDocument/2006/relationships/hyperlink" Target="http://www.imdb.com/title/tt0120382/" TargetMode="External"/><Relationship Id="rId1" Type="http://schemas.openxmlformats.org/officeDocument/2006/relationships/hyperlink" Target="http://www.imdb.com/title/tt0111161/" TargetMode="External"/><Relationship Id="rId6" Type="http://schemas.openxmlformats.org/officeDocument/2006/relationships/hyperlink" Target="http://www.imdb.com/title/tt0468569/" TargetMode="External"/><Relationship Id="rId212" Type="http://schemas.openxmlformats.org/officeDocument/2006/relationships/hyperlink" Target="http://www.imdb.com/title/tt0065214/" TargetMode="External"/><Relationship Id="rId233" Type="http://schemas.openxmlformats.org/officeDocument/2006/relationships/hyperlink" Target="http://www.imdb.com/title/tt0903624/" TargetMode="External"/><Relationship Id="rId238" Type="http://schemas.openxmlformats.org/officeDocument/2006/relationships/hyperlink" Target="http://www.imdb.com/title/tt0063522/" TargetMode="External"/><Relationship Id="rId23" Type="http://schemas.openxmlformats.org/officeDocument/2006/relationships/hyperlink" Target="http://www.imdb.com/title/tt0114369/" TargetMode="External"/><Relationship Id="rId28" Type="http://schemas.openxmlformats.org/officeDocument/2006/relationships/hyperlink" Target="http://www.imdb.com/title/tt0047396/" TargetMode="External"/><Relationship Id="rId49" Type="http://schemas.openxmlformats.org/officeDocument/2006/relationships/hyperlink" Target="http://www.imdb.com/title/tt0118799/" TargetMode="External"/><Relationship Id="rId114" Type="http://schemas.openxmlformats.org/officeDocument/2006/relationships/hyperlink" Target="http://www.imdb.com/title/tt0047296/" TargetMode="External"/><Relationship Id="rId119" Type="http://schemas.openxmlformats.org/officeDocument/2006/relationships/hyperlink" Target="http://www.imdb.com/title/tt0017925/" TargetMode="External"/><Relationship Id="rId44" Type="http://schemas.openxmlformats.org/officeDocument/2006/relationships/hyperlink" Target="http://www.imdb.com/title/tt0053125/" TargetMode="External"/><Relationship Id="rId60" Type="http://schemas.openxmlformats.org/officeDocument/2006/relationships/hyperlink" Target="http://www.imdb.com/title/tt0120689/" TargetMode="External"/><Relationship Id="rId65" Type="http://schemas.openxmlformats.org/officeDocument/2006/relationships/hyperlink" Target="http://www.imdb.com/title/tt0435761/" TargetMode="External"/><Relationship Id="rId81" Type="http://schemas.openxmlformats.org/officeDocument/2006/relationships/hyperlink" Target="http://www.imdb.com/title/tt0338013/" TargetMode="External"/><Relationship Id="rId86" Type="http://schemas.openxmlformats.org/officeDocument/2006/relationships/hyperlink" Target="http://www.imdb.com/title/tt0045152/" TargetMode="External"/><Relationship Id="rId130" Type="http://schemas.openxmlformats.org/officeDocument/2006/relationships/hyperlink" Target="http://www.imdb.com/title/tt0089881/" TargetMode="External"/><Relationship Id="rId135" Type="http://schemas.openxmlformats.org/officeDocument/2006/relationships/hyperlink" Target="http://www.imdb.com/title/tt0015864/" TargetMode="External"/><Relationship Id="rId151" Type="http://schemas.openxmlformats.org/officeDocument/2006/relationships/hyperlink" Target="http://www.imdb.com/title/tt0401792/" TargetMode="External"/><Relationship Id="rId156" Type="http://schemas.openxmlformats.org/officeDocument/2006/relationships/hyperlink" Target="http://www.imdb.com/title/tt0031381/" TargetMode="External"/><Relationship Id="rId177" Type="http://schemas.openxmlformats.org/officeDocument/2006/relationships/hyperlink" Target="http://www.imdb.com/title/tt0052618/" TargetMode="External"/><Relationship Id="rId198" Type="http://schemas.openxmlformats.org/officeDocument/2006/relationships/hyperlink" Target="http://www.imdb.com/title/tt0093779/" TargetMode="External"/><Relationship Id="rId172" Type="http://schemas.openxmlformats.org/officeDocument/2006/relationships/hyperlink" Target="http://www.imdb.com/title/tt0036868/" TargetMode="External"/><Relationship Id="rId193" Type="http://schemas.openxmlformats.org/officeDocument/2006/relationships/hyperlink" Target="http://www.imdb.com/title/tt0060827/" TargetMode="External"/><Relationship Id="rId202" Type="http://schemas.openxmlformats.org/officeDocument/2006/relationships/hyperlink" Target="http://www.imdb.com/title/tt0047528/" TargetMode="External"/><Relationship Id="rId207" Type="http://schemas.openxmlformats.org/officeDocument/2006/relationships/hyperlink" Target="http://www.imdb.com/title/tt0070047/" TargetMode="External"/><Relationship Id="rId223" Type="http://schemas.openxmlformats.org/officeDocument/2006/relationships/hyperlink" Target="http://www.imdb.com/title/tt1201607/" TargetMode="External"/><Relationship Id="rId228" Type="http://schemas.openxmlformats.org/officeDocument/2006/relationships/hyperlink" Target="http://www.imdb.com/title/tt0796366/" TargetMode="External"/><Relationship Id="rId244" Type="http://schemas.openxmlformats.org/officeDocument/2006/relationships/hyperlink" Target="http://www.imdb.com/title/tt0111495/" TargetMode="External"/><Relationship Id="rId249" Type="http://schemas.openxmlformats.org/officeDocument/2006/relationships/hyperlink" Target="http://www.imdb.com/title/tt0112471/" TargetMode="External"/><Relationship Id="rId13" Type="http://schemas.openxmlformats.org/officeDocument/2006/relationships/hyperlink" Target="http://www.imdb.com/title/tt0073486/" TargetMode="External"/><Relationship Id="rId18" Type="http://schemas.openxmlformats.org/officeDocument/2006/relationships/hyperlink" Target="http://www.imdb.com/title/tt0109830/" TargetMode="External"/><Relationship Id="rId39" Type="http://schemas.openxmlformats.org/officeDocument/2006/relationships/hyperlink" Target="http://www.imdb.com/title/tt0057012/" TargetMode="External"/><Relationship Id="rId109" Type="http://schemas.openxmlformats.org/officeDocument/2006/relationships/hyperlink" Target="http://www.imdb.com/title/tt0361748/" TargetMode="External"/><Relationship Id="rId34" Type="http://schemas.openxmlformats.org/officeDocument/2006/relationships/hyperlink" Target="http://www.imdb.com/title/tt0078788/" TargetMode="External"/><Relationship Id="rId50" Type="http://schemas.openxmlformats.org/officeDocument/2006/relationships/hyperlink" Target="http://www.imdb.com/title/tt0081505/" TargetMode="External"/><Relationship Id="rId55" Type="http://schemas.openxmlformats.org/officeDocument/2006/relationships/hyperlink" Target="http://www.imdb.com/title/tt1853728/" TargetMode="External"/><Relationship Id="rId76" Type="http://schemas.openxmlformats.org/officeDocument/2006/relationships/hyperlink" Target="http://www.imdb.com/title/tt0040897/" TargetMode="External"/><Relationship Id="rId97" Type="http://schemas.openxmlformats.org/officeDocument/2006/relationships/hyperlink" Target="http://www.imdb.com/title/tt0051201/" TargetMode="External"/><Relationship Id="rId104" Type="http://schemas.openxmlformats.org/officeDocument/2006/relationships/hyperlink" Target="http://www.imdb.com/title/tt0050212/" TargetMode="External"/><Relationship Id="rId120" Type="http://schemas.openxmlformats.org/officeDocument/2006/relationships/hyperlink" Target="http://www.imdb.com/title/tt0050976/" TargetMode="External"/><Relationship Id="rId125" Type="http://schemas.openxmlformats.org/officeDocument/2006/relationships/hyperlink" Target="http://www.imdb.com/title/tt0083658/" TargetMode="External"/><Relationship Id="rId141" Type="http://schemas.openxmlformats.org/officeDocument/2006/relationships/hyperlink" Target="http://www.imdb.com/title/tt0167404/" TargetMode="External"/><Relationship Id="rId146" Type="http://schemas.openxmlformats.org/officeDocument/2006/relationships/hyperlink" Target="http://www.imdb.com/title/tt0112641/" TargetMode="External"/><Relationship Id="rId167" Type="http://schemas.openxmlformats.org/officeDocument/2006/relationships/hyperlink" Target="http://www.imdb.com/title/tt0046912/" TargetMode="External"/><Relationship Id="rId188" Type="http://schemas.openxmlformats.org/officeDocument/2006/relationships/hyperlink" Target="http://www.imdb.com/title/tt0347149/" TargetMode="External"/><Relationship Id="rId7" Type="http://schemas.openxmlformats.org/officeDocument/2006/relationships/hyperlink" Target="http://www.imdb.com/title/tt0050083/" TargetMode="External"/><Relationship Id="rId71" Type="http://schemas.openxmlformats.org/officeDocument/2006/relationships/hyperlink" Target="http://www.imdb.com/title/tt0056592/" TargetMode="External"/><Relationship Id="rId92" Type="http://schemas.openxmlformats.org/officeDocument/2006/relationships/hyperlink" Target="http://www.imdb.com/title/tt0042192/" TargetMode="External"/><Relationship Id="rId162" Type="http://schemas.openxmlformats.org/officeDocument/2006/relationships/hyperlink" Target="http://www.imdb.com/title/tt1305806/" TargetMode="External"/><Relationship Id="rId183" Type="http://schemas.openxmlformats.org/officeDocument/2006/relationships/hyperlink" Target="http://www.imdb.com/title/tt0114746/" TargetMode="External"/><Relationship Id="rId213" Type="http://schemas.openxmlformats.org/officeDocument/2006/relationships/hyperlink" Target="http://www.imdb.com/title/tt0072684/" TargetMode="External"/><Relationship Id="rId218" Type="http://schemas.openxmlformats.org/officeDocument/2006/relationships/hyperlink" Target="http://www.imdb.com/title/tt0046250/" TargetMode="External"/><Relationship Id="rId234" Type="http://schemas.openxmlformats.org/officeDocument/2006/relationships/hyperlink" Target="http://www.imdb.com/title/tt1136608/" TargetMode="External"/><Relationship Id="rId239" Type="http://schemas.openxmlformats.org/officeDocument/2006/relationships/hyperlink" Target="http://www.imdb.com/title/tt0113247/" TargetMode="External"/><Relationship Id="rId2" Type="http://schemas.openxmlformats.org/officeDocument/2006/relationships/hyperlink" Target="http://www.imdb.com/title/tt0068646/" TargetMode="External"/><Relationship Id="rId29" Type="http://schemas.openxmlformats.org/officeDocument/2006/relationships/hyperlink" Target="http://www.imdb.com/title/tt0038650/" TargetMode="External"/><Relationship Id="rId250" Type="http://schemas.openxmlformats.org/officeDocument/2006/relationships/hyperlink" Target="http://www.imdb.com/title/tt0070511/" TargetMode="External"/><Relationship Id="rId24" Type="http://schemas.openxmlformats.org/officeDocument/2006/relationships/hyperlink" Target="http://www.imdb.com/title/tt0064116/" TargetMode="External"/><Relationship Id="rId40" Type="http://schemas.openxmlformats.org/officeDocument/2006/relationships/hyperlink" Target="http://www.imdb.com/title/tt0078748/" TargetMode="External"/><Relationship Id="rId45" Type="http://schemas.openxmlformats.org/officeDocument/2006/relationships/hyperlink" Target="http://www.imdb.com/title/tt0088763/" TargetMode="External"/><Relationship Id="rId66" Type="http://schemas.openxmlformats.org/officeDocument/2006/relationships/hyperlink" Target="http://www.imdb.com/title/tt0032553/" TargetMode="External"/><Relationship Id="rId87" Type="http://schemas.openxmlformats.org/officeDocument/2006/relationships/hyperlink" Target="http://www.imdb.com/title/tt0017136/" TargetMode="External"/><Relationship Id="rId110" Type="http://schemas.openxmlformats.org/officeDocument/2006/relationships/hyperlink" Target="http://www.imdb.com/title/tt0059578/" TargetMode="External"/><Relationship Id="rId115" Type="http://schemas.openxmlformats.org/officeDocument/2006/relationships/hyperlink" Target="http://www.imdb.com/title/tt0057115/" TargetMode="External"/><Relationship Id="rId131" Type="http://schemas.openxmlformats.org/officeDocument/2006/relationships/hyperlink" Target="http://www.imdb.com/title/tt0116282/" TargetMode="External"/><Relationship Id="rId136" Type="http://schemas.openxmlformats.org/officeDocument/2006/relationships/hyperlink" Target="http://www.imdb.com/title/tt0077416/" TargetMode="External"/><Relationship Id="rId157" Type="http://schemas.openxmlformats.org/officeDocument/2006/relationships/hyperlink" Target="http://www.imdb.com/title/tt0044706/" TargetMode="External"/><Relationship Id="rId178" Type="http://schemas.openxmlformats.org/officeDocument/2006/relationships/hyperlink" Target="http://www.imdb.com/title/tt0048424/" TargetMode="External"/><Relationship Id="rId61" Type="http://schemas.openxmlformats.org/officeDocument/2006/relationships/hyperlink" Target="http://www.imdb.com/title/tt1675434/" TargetMode="External"/><Relationship Id="rId82" Type="http://schemas.openxmlformats.org/officeDocument/2006/relationships/hyperlink" Target="http://www.imdb.com/title/tt0093058/" TargetMode="External"/><Relationship Id="rId152" Type="http://schemas.openxmlformats.org/officeDocument/2006/relationships/hyperlink" Target="http://www.imdb.com/title/tt0064115/" TargetMode="External"/><Relationship Id="rId173" Type="http://schemas.openxmlformats.org/officeDocument/2006/relationships/hyperlink" Target="http://www.imdb.com/title/tt0074958/" TargetMode="External"/><Relationship Id="rId194" Type="http://schemas.openxmlformats.org/officeDocument/2006/relationships/hyperlink" Target="http://www.imdb.com/title/tt0049406/" TargetMode="External"/><Relationship Id="rId199" Type="http://schemas.openxmlformats.org/officeDocument/2006/relationships/hyperlink" Target="http://www.imdb.com/title/tt0061184/" TargetMode="External"/><Relationship Id="rId203" Type="http://schemas.openxmlformats.org/officeDocument/2006/relationships/hyperlink" Target="http://www.imdb.com/title/tt0052561/" TargetMode="External"/><Relationship Id="rId208" Type="http://schemas.openxmlformats.org/officeDocument/2006/relationships/hyperlink" Target="http://www.imdb.com/title/tt1010048/" TargetMode="External"/><Relationship Id="rId229" Type="http://schemas.openxmlformats.org/officeDocument/2006/relationships/hyperlink" Target="http://www.imdb.com/title/tt0382932/" TargetMode="External"/><Relationship Id="rId19" Type="http://schemas.openxmlformats.org/officeDocument/2006/relationships/hyperlink" Target="http://www.imdb.com/title/tt0133093/" TargetMode="External"/><Relationship Id="rId224" Type="http://schemas.openxmlformats.org/officeDocument/2006/relationships/hyperlink" Target="http://www.imdb.com/title/tt0069281/" TargetMode="External"/><Relationship Id="rId240" Type="http://schemas.openxmlformats.org/officeDocument/2006/relationships/hyperlink" Target="http://www.imdb.com/title/tt1187043/" TargetMode="External"/><Relationship Id="rId245" Type="http://schemas.openxmlformats.org/officeDocument/2006/relationships/hyperlink" Target="http://www.imdb.com/title/tt0029947/" TargetMode="External"/><Relationship Id="rId14" Type="http://schemas.openxmlformats.org/officeDocument/2006/relationships/hyperlink" Target="http://www.imdb.com/title/tt0099685/" TargetMode="External"/><Relationship Id="rId30" Type="http://schemas.openxmlformats.org/officeDocument/2006/relationships/hyperlink" Target="http://www.imdb.com/title/tt0054215/" TargetMode="External"/><Relationship Id="rId35" Type="http://schemas.openxmlformats.org/officeDocument/2006/relationships/hyperlink" Target="http://www.imdb.com/title/tt0103064/" TargetMode="External"/><Relationship Id="rId56" Type="http://schemas.openxmlformats.org/officeDocument/2006/relationships/hyperlink" Target="http://www.imdb.com/title/tt0036775/" TargetMode="External"/><Relationship Id="rId77" Type="http://schemas.openxmlformats.org/officeDocument/2006/relationships/hyperlink" Target="http://www.imdb.com/title/tt0041959/" TargetMode="External"/><Relationship Id="rId100" Type="http://schemas.openxmlformats.org/officeDocument/2006/relationships/hyperlink" Target="http://www.imdb.com/title/tt0105695/" TargetMode="External"/><Relationship Id="rId105" Type="http://schemas.openxmlformats.org/officeDocument/2006/relationships/hyperlink" Target="http://www.imdb.com/title/tt0095016/" TargetMode="External"/><Relationship Id="rId126" Type="http://schemas.openxmlformats.org/officeDocument/2006/relationships/hyperlink" Target="http://www.imdb.com/title/tt0050986/" TargetMode="External"/><Relationship Id="rId147" Type="http://schemas.openxmlformats.org/officeDocument/2006/relationships/hyperlink" Target="http://www.imdb.com/title/tt0055031/" TargetMode="External"/><Relationship Id="rId168" Type="http://schemas.openxmlformats.org/officeDocument/2006/relationships/hyperlink" Target="http://www.imdb.com/title/tt0848228/" TargetMode="External"/><Relationship Id="rId8" Type="http://schemas.openxmlformats.org/officeDocument/2006/relationships/hyperlink" Target="http://www.imdb.com/title/tt0108052/" TargetMode="External"/><Relationship Id="rId51" Type="http://schemas.openxmlformats.org/officeDocument/2006/relationships/hyperlink" Target="http://www.imdb.com/title/tt0407887/" TargetMode="External"/><Relationship Id="rId72" Type="http://schemas.openxmlformats.org/officeDocument/2006/relationships/hyperlink" Target="http://www.imdb.com/title/tt0105236/" TargetMode="External"/><Relationship Id="rId93" Type="http://schemas.openxmlformats.org/officeDocument/2006/relationships/hyperlink" Target="http://www.imdb.com/title/tt0071853/" TargetMode="External"/><Relationship Id="rId98" Type="http://schemas.openxmlformats.org/officeDocument/2006/relationships/hyperlink" Target="http://www.imdb.com/title/tt0053604/" TargetMode="External"/><Relationship Id="rId121" Type="http://schemas.openxmlformats.org/officeDocument/2006/relationships/hyperlink" Target="http://www.imdb.com/title/tt0113277/" TargetMode="External"/><Relationship Id="rId142" Type="http://schemas.openxmlformats.org/officeDocument/2006/relationships/hyperlink" Target="http://www.imdb.com/title/tt0120735/" TargetMode="External"/><Relationship Id="rId163" Type="http://schemas.openxmlformats.org/officeDocument/2006/relationships/hyperlink" Target="http://www.imdb.com/title/tt0266543/" TargetMode="External"/><Relationship Id="rId184" Type="http://schemas.openxmlformats.org/officeDocument/2006/relationships/hyperlink" Target="http://www.imdb.com/title/tt0107048/" TargetMode="External"/><Relationship Id="rId189" Type="http://schemas.openxmlformats.org/officeDocument/2006/relationships/hyperlink" Target="http://www.imdb.com/title/tt0978762/" TargetMode="External"/><Relationship Id="rId219" Type="http://schemas.openxmlformats.org/officeDocument/2006/relationships/hyperlink" Target="http://www.imdb.com/title/tt0454876/" TargetMode="External"/><Relationship Id="rId3" Type="http://schemas.openxmlformats.org/officeDocument/2006/relationships/hyperlink" Target="http://www.imdb.com/title/tt0071562/" TargetMode="External"/><Relationship Id="rId214" Type="http://schemas.openxmlformats.org/officeDocument/2006/relationships/hyperlink" Target="http://www.imdb.com/title/tt0198781/" TargetMode="External"/><Relationship Id="rId230" Type="http://schemas.openxmlformats.org/officeDocument/2006/relationships/hyperlink" Target="http://www.imdb.com/title/tt1220719/" TargetMode="External"/><Relationship Id="rId235" Type="http://schemas.openxmlformats.org/officeDocument/2006/relationships/hyperlink" Target="http://www.imdb.com/title/tt1130884/" TargetMode="External"/><Relationship Id="rId251" Type="http://schemas.openxmlformats.org/officeDocument/2006/relationships/drawing" Target="../drawings/drawing1.xml"/><Relationship Id="rId25" Type="http://schemas.openxmlformats.org/officeDocument/2006/relationships/hyperlink" Target="http://www.imdb.com/title/tt0034583/" TargetMode="External"/><Relationship Id="rId46" Type="http://schemas.openxmlformats.org/officeDocument/2006/relationships/hyperlink" Target="http://www.imdb.com/title/tt0033467/" TargetMode="External"/><Relationship Id="rId67" Type="http://schemas.openxmlformats.org/officeDocument/2006/relationships/hyperlink" Target="http://www.imdb.com/title/tt0066921/" TargetMode="External"/><Relationship Id="rId116" Type="http://schemas.openxmlformats.org/officeDocument/2006/relationships/hyperlink" Target="http://www.imdb.com/title/tt0363163/" TargetMode="External"/><Relationship Id="rId137" Type="http://schemas.openxmlformats.org/officeDocument/2006/relationships/hyperlink" Target="http://www.imdb.com/title/tt0061512/" TargetMode="External"/><Relationship Id="rId158" Type="http://schemas.openxmlformats.org/officeDocument/2006/relationships/hyperlink" Target="http://www.imdb.com/title/tt0075686/" TargetMode="External"/><Relationship Id="rId20" Type="http://schemas.openxmlformats.org/officeDocument/2006/relationships/hyperlink" Target="http://www.imdb.com/title/tt0167261/" TargetMode="External"/><Relationship Id="rId41" Type="http://schemas.openxmlformats.org/officeDocument/2006/relationships/hyperlink" Target="http://www.imdb.com/title/tt0027977/" TargetMode="External"/><Relationship Id="rId62" Type="http://schemas.openxmlformats.org/officeDocument/2006/relationships/hyperlink" Target="http://www.imdb.com/title/tt0172495/" TargetMode="External"/><Relationship Id="rId83" Type="http://schemas.openxmlformats.org/officeDocument/2006/relationships/hyperlink" Target="http://www.imdb.com/title/tt0112573/" TargetMode="External"/><Relationship Id="rId88" Type="http://schemas.openxmlformats.org/officeDocument/2006/relationships/hyperlink" Target="http://www.imdb.com/title/tt0071315/" TargetMode="External"/><Relationship Id="rId111" Type="http://schemas.openxmlformats.org/officeDocument/2006/relationships/hyperlink" Target="http://www.imdb.com/title/tt0031679/" TargetMode="External"/><Relationship Id="rId132" Type="http://schemas.openxmlformats.org/officeDocument/2006/relationships/hyperlink" Target="http://www.imdb.com/title/tt1205489/" TargetMode="External"/><Relationship Id="rId153" Type="http://schemas.openxmlformats.org/officeDocument/2006/relationships/hyperlink" Target="http://www.imdb.com/title/tt0266697/" TargetMode="External"/><Relationship Id="rId174" Type="http://schemas.openxmlformats.org/officeDocument/2006/relationships/hyperlink" Target="http://www.imdb.com/title/tt0088247/" TargetMode="External"/><Relationship Id="rId179" Type="http://schemas.openxmlformats.org/officeDocument/2006/relationships/hyperlink" Target="http://www.imdb.com/title/tt0038355/" TargetMode="External"/><Relationship Id="rId195" Type="http://schemas.openxmlformats.org/officeDocument/2006/relationships/hyperlink" Target="http://www.imdb.com/title/tt0061722/" TargetMode="External"/><Relationship Id="rId209" Type="http://schemas.openxmlformats.org/officeDocument/2006/relationships/hyperlink" Target="http://www.imdb.com/title/tt0107207/" TargetMode="External"/><Relationship Id="rId190" Type="http://schemas.openxmlformats.org/officeDocument/2006/relationships/hyperlink" Target="http://www.imdb.com/title/tt0083987/" TargetMode="External"/><Relationship Id="rId204" Type="http://schemas.openxmlformats.org/officeDocument/2006/relationships/hyperlink" Target="http://www.imdb.com/title/tt0056801/" TargetMode="External"/><Relationship Id="rId220" Type="http://schemas.openxmlformats.org/officeDocument/2006/relationships/hyperlink" Target="http://www.imdb.com/title/tt0325980/" TargetMode="External"/><Relationship Id="rId225" Type="http://schemas.openxmlformats.org/officeDocument/2006/relationships/hyperlink" Target="http://www.imdb.com/title/tt0079944/" TargetMode="External"/><Relationship Id="rId241" Type="http://schemas.openxmlformats.org/officeDocument/2006/relationships/hyperlink" Target="http://www.imdb.com/title/tt1655442/" TargetMode="External"/><Relationship Id="rId246" Type="http://schemas.openxmlformats.org/officeDocument/2006/relationships/hyperlink" Target="http://www.imdb.com/title/tt0327056/" TargetMode="External"/><Relationship Id="rId15" Type="http://schemas.openxmlformats.org/officeDocument/2006/relationships/hyperlink" Target="http://www.imdb.com/title/tt0047478/" TargetMode="External"/><Relationship Id="rId36" Type="http://schemas.openxmlformats.org/officeDocument/2006/relationships/hyperlink" Target="http://www.imdb.com/title/tt0209144/" TargetMode="External"/><Relationship Id="rId57" Type="http://schemas.openxmlformats.org/officeDocument/2006/relationships/hyperlink" Target="http://www.imdb.com/title/tt0075314/" TargetMode="External"/><Relationship Id="rId106" Type="http://schemas.openxmlformats.org/officeDocument/2006/relationships/hyperlink" Target="http://www.imdb.com/title/tt0055630/" TargetMode="External"/><Relationship Id="rId127" Type="http://schemas.openxmlformats.org/officeDocument/2006/relationships/hyperlink" Target="http://www.imdb.com/title/tt0032976/" TargetMode="External"/><Relationship Id="rId10" Type="http://schemas.openxmlformats.org/officeDocument/2006/relationships/hyperlink" Target="http://www.imdb.com/title/tt0137523/" TargetMode="External"/><Relationship Id="rId31" Type="http://schemas.openxmlformats.org/officeDocument/2006/relationships/hyperlink" Target="http://www.imdb.com/title/tt0110413/" TargetMode="External"/><Relationship Id="rId52" Type="http://schemas.openxmlformats.org/officeDocument/2006/relationships/hyperlink" Target="http://www.imdb.com/title/tt0050825/" TargetMode="External"/><Relationship Id="rId73" Type="http://schemas.openxmlformats.org/officeDocument/2006/relationships/hyperlink" Target="http://www.imdb.com/title/tt0082096/" TargetMode="External"/><Relationship Id="rId78" Type="http://schemas.openxmlformats.org/officeDocument/2006/relationships/hyperlink" Target="http://www.imdb.com/title/tt0087843/" TargetMode="External"/><Relationship Id="rId94" Type="http://schemas.openxmlformats.org/officeDocument/2006/relationships/hyperlink" Target="http://www.imdb.com/title/tt0119698/" TargetMode="External"/><Relationship Id="rId99" Type="http://schemas.openxmlformats.org/officeDocument/2006/relationships/hyperlink" Target="http://www.imdb.com/title/tt0070735/" TargetMode="External"/><Relationship Id="rId101" Type="http://schemas.openxmlformats.org/officeDocument/2006/relationships/hyperlink" Target="http://www.imdb.com/title/tt0095327/" TargetMode="External"/><Relationship Id="rId122" Type="http://schemas.openxmlformats.org/officeDocument/2006/relationships/hyperlink" Target="http://www.imdb.com/title/tt0080678/" TargetMode="External"/><Relationship Id="rId143" Type="http://schemas.openxmlformats.org/officeDocument/2006/relationships/hyperlink" Target="http://www.imdb.com/title/tt0073195/" TargetMode="External"/><Relationship Id="rId148" Type="http://schemas.openxmlformats.org/officeDocument/2006/relationships/hyperlink" Target="http://www.imdb.com/title/tt0032551/" TargetMode="External"/><Relationship Id="rId164" Type="http://schemas.openxmlformats.org/officeDocument/2006/relationships/hyperlink" Target="http://www.imdb.com/title/tt0096283/" TargetMode="External"/><Relationship Id="rId169" Type="http://schemas.openxmlformats.org/officeDocument/2006/relationships/hyperlink" Target="http://www.imdb.com/title/tt0892769/" TargetMode="External"/><Relationship Id="rId185" Type="http://schemas.openxmlformats.org/officeDocument/2006/relationships/hyperlink" Target="http://www.imdb.com/title/tt0246578/" TargetMode="External"/><Relationship Id="rId4" Type="http://schemas.openxmlformats.org/officeDocument/2006/relationships/hyperlink" Target="http://www.imdb.com/title/tt0110912/" TargetMode="External"/><Relationship Id="rId9" Type="http://schemas.openxmlformats.org/officeDocument/2006/relationships/hyperlink" Target="http://www.imdb.com/title/tt0167260/" TargetMode="External"/><Relationship Id="rId180" Type="http://schemas.openxmlformats.org/officeDocument/2006/relationships/hyperlink" Target="http://www.imdb.com/title/tt1504320/" TargetMode="External"/><Relationship Id="rId210" Type="http://schemas.openxmlformats.org/officeDocument/2006/relationships/hyperlink" Target="http://www.imdb.com/title/tt0046359/" TargetMode="External"/><Relationship Id="rId215" Type="http://schemas.openxmlformats.org/officeDocument/2006/relationships/hyperlink" Target="http://www.imdb.com/title/tt0083922/" TargetMode="External"/><Relationship Id="rId236" Type="http://schemas.openxmlformats.org/officeDocument/2006/relationships/hyperlink" Target="http://www.imdb.com/title/tt0095953/" TargetMode="External"/><Relationship Id="rId26" Type="http://schemas.openxmlformats.org/officeDocument/2006/relationships/hyperlink" Target="http://www.imdb.com/title/tt0114814/" TargetMode="External"/><Relationship Id="rId231" Type="http://schemas.openxmlformats.org/officeDocument/2006/relationships/hyperlink" Target="http://www.imdb.com/title/tt0058461/" TargetMode="External"/><Relationship Id="rId47" Type="http://schemas.openxmlformats.org/officeDocument/2006/relationships/hyperlink" Target="http://www.imdb.com/title/tt0253474/" TargetMode="External"/><Relationship Id="rId68" Type="http://schemas.openxmlformats.org/officeDocument/2006/relationships/hyperlink" Target="http://www.imdb.com/title/tt0482571/" TargetMode="External"/><Relationship Id="rId89" Type="http://schemas.openxmlformats.org/officeDocument/2006/relationships/hyperlink" Target="http://www.imdb.com/title/tt0042876/" TargetMode="External"/><Relationship Id="rId112" Type="http://schemas.openxmlformats.org/officeDocument/2006/relationships/hyperlink" Target="http://www.imdb.com/title/tt0208092/" TargetMode="External"/><Relationship Id="rId133" Type="http://schemas.openxmlformats.org/officeDocument/2006/relationships/hyperlink" Target="http://www.imdb.com/title/tt0052311/" TargetMode="External"/><Relationship Id="rId154" Type="http://schemas.openxmlformats.org/officeDocument/2006/relationships/hyperlink" Target="http://www.imdb.com/title/tt0084787/" TargetMode="External"/><Relationship Id="rId175" Type="http://schemas.openxmlformats.org/officeDocument/2006/relationships/hyperlink" Target="http://www.imdb.com/title/tt0405159/" TargetMode="External"/><Relationship Id="rId196" Type="http://schemas.openxmlformats.org/officeDocument/2006/relationships/hyperlink" Target="http://www.imdb.com/title/tt1979320/" TargetMode="External"/><Relationship Id="rId200" Type="http://schemas.openxmlformats.org/officeDocument/2006/relationships/hyperlink" Target="http://www.imdb.com/title/tt0054997/" TargetMode="External"/><Relationship Id="rId16" Type="http://schemas.openxmlformats.org/officeDocument/2006/relationships/hyperlink" Target="http://www.imdb.com/title/tt1375666/" TargetMode="External"/><Relationship Id="rId221" Type="http://schemas.openxmlformats.org/officeDocument/2006/relationships/hyperlink" Target="http://www.imdb.com/title/tt0353969/" TargetMode="External"/><Relationship Id="rId242" Type="http://schemas.openxmlformats.org/officeDocument/2006/relationships/hyperlink" Target="http://www.imdb.com/title/tt0087544/" TargetMode="External"/><Relationship Id="rId37" Type="http://schemas.openxmlformats.org/officeDocument/2006/relationships/hyperlink" Target="http://www.imdb.com/title/tt0120815/" TargetMode="External"/><Relationship Id="rId58" Type="http://schemas.openxmlformats.org/officeDocument/2006/relationships/hyperlink" Target="http://www.imdb.com/title/tt1345836/" TargetMode="External"/><Relationship Id="rId79" Type="http://schemas.openxmlformats.org/officeDocument/2006/relationships/hyperlink" Target="http://www.imdb.com/title/tt0180093/" TargetMode="External"/><Relationship Id="rId102" Type="http://schemas.openxmlformats.org/officeDocument/2006/relationships/hyperlink" Target="http://www.imdb.com/title/tt0097576/" TargetMode="External"/><Relationship Id="rId123" Type="http://schemas.openxmlformats.org/officeDocument/2006/relationships/hyperlink" Target="http://www.imdb.com/title/tt0033870/" TargetMode="External"/><Relationship Id="rId144" Type="http://schemas.openxmlformats.org/officeDocument/2006/relationships/hyperlink" Target="http://www.imdb.com/title/tt0119217/" TargetMode="External"/><Relationship Id="rId90" Type="http://schemas.openxmlformats.org/officeDocument/2006/relationships/hyperlink" Target="http://www.imdb.com/title/tt0053291/" TargetMode="External"/><Relationship Id="rId165" Type="http://schemas.openxmlformats.org/officeDocument/2006/relationships/hyperlink" Target="http://www.imdb.com/title/tt0434409/" TargetMode="External"/><Relationship Id="rId186" Type="http://schemas.openxmlformats.org/officeDocument/2006/relationships/hyperlink" Target="http://www.imdb.com/title/tt0072890/" TargetMode="External"/><Relationship Id="rId211" Type="http://schemas.openxmlformats.org/officeDocument/2006/relationships/hyperlink" Target="http://www.imdb.com/title/tt0040746/" TargetMode="External"/><Relationship Id="rId232" Type="http://schemas.openxmlformats.org/officeDocument/2006/relationships/hyperlink" Target="http://www.imdb.com/title/tt0401383/" TargetMode="External"/><Relationship Id="rId27" Type="http://schemas.openxmlformats.org/officeDocument/2006/relationships/hyperlink" Target="http://www.imdb.com/title/tt0082971/" TargetMode="External"/><Relationship Id="rId48" Type="http://schemas.openxmlformats.org/officeDocument/2006/relationships/hyperlink" Target="http://www.imdb.com/title/tt0022100/" TargetMode="External"/><Relationship Id="rId69" Type="http://schemas.openxmlformats.org/officeDocument/2006/relationships/hyperlink" Target="http://www.imdb.com/title/tt0211915/" TargetMode="External"/><Relationship Id="rId113" Type="http://schemas.openxmlformats.org/officeDocument/2006/relationships/hyperlink" Target="http://www.imdb.com/title/tt0114709/" TargetMode="External"/><Relationship Id="rId134" Type="http://schemas.openxmlformats.org/officeDocument/2006/relationships/hyperlink" Target="http://www.imdb.com/title/tt0118715/" TargetMode="External"/><Relationship Id="rId80" Type="http://schemas.openxmlformats.org/officeDocument/2006/relationships/hyperlink" Target="http://www.imdb.com/title/tt0086190/" TargetMode="External"/><Relationship Id="rId155" Type="http://schemas.openxmlformats.org/officeDocument/2006/relationships/hyperlink" Target="http://www.imdb.com/title/tt0117951/" TargetMode="External"/><Relationship Id="rId176" Type="http://schemas.openxmlformats.org/officeDocument/2006/relationships/hyperlink" Target="http://www.imdb.com/title/tt0469494/" TargetMode="External"/><Relationship Id="rId197" Type="http://schemas.openxmlformats.org/officeDocument/2006/relationships/hyperlink" Target="http://www.imdb.com/title/tt0947798/" TargetMode="External"/><Relationship Id="rId201" Type="http://schemas.openxmlformats.org/officeDocument/2006/relationships/hyperlink" Target="http://www.imdb.com/title/tt0056217/" TargetMode="External"/><Relationship Id="rId222" Type="http://schemas.openxmlformats.org/officeDocument/2006/relationships/hyperlink" Target="http://www.imdb.com/title/tt0020629/" TargetMode="External"/><Relationship Id="rId243" Type="http://schemas.openxmlformats.org/officeDocument/2006/relationships/hyperlink" Target="http://www.imdb.com/title/tt0101414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62"/>
  <sheetViews>
    <sheetView workbookViewId="0">
      <selection activeCell="C4" sqref="C4"/>
    </sheetView>
  </sheetViews>
  <sheetFormatPr defaultColWidth="0" defaultRowHeight="15"/>
  <cols>
    <col min="1" max="1" width="9.140625" style="1" customWidth="1"/>
    <col min="2" max="2" width="9.42578125" style="1" customWidth="1"/>
    <col min="3" max="3" width="6.42578125" style="1" bestFit="1" customWidth="1"/>
    <col min="4" max="4" width="53.7109375" style="1" bestFit="1" customWidth="1"/>
    <col min="5" max="5" width="7.28515625" style="1" bestFit="1" customWidth="1"/>
    <col min="6" max="13" width="9.140625" style="1" customWidth="1"/>
    <col min="14" max="16384" width="9.140625" style="1" hidden="1"/>
  </cols>
  <sheetData>
    <row r="1" spans="2:7">
      <c r="D1" s="76"/>
    </row>
    <row r="2" spans="2:7">
      <c r="D2" s="76"/>
      <c r="G2"/>
    </row>
    <row r="3" spans="2:7">
      <c r="B3" s="92" t="s">
        <v>0</v>
      </c>
      <c r="C3" s="92" t="s">
        <v>1</v>
      </c>
      <c r="D3" s="91" t="s">
        <v>3</v>
      </c>
      <c r="E3" s="90" t="s">
        <v>8</v>
      </c>
    </row>
    <row r="4" spans="2:7">
      <c r="B4" s="89">
        <v>1</v>
      </c>
      <c r="C4" s="88">
        <v>9.1999999999999993</v>
      </c>
      <c r="D4" s="87" t="s">
        <v>9</v>
      </c>
      <c r="E4" s="86">
        <v>1071904</v>
      </c>
    </row>
    <row r="5" spans="2:7">
      <c r="B5" s="85">
        <v>2</v>
      </c>
      <c r="C5" s="84">
        <v>9.1999999999999993</v>
      </c>
      <c r="D5" s="83" t="s">
        <v>12</v>
      </c>
      <c r="E5" s="82">
        <v>751381</v>
      </c>
    </row>
    <row r="6" spans="2:7">
      <c r="B6" s="89">
        <v>3</v>
      </c>
      <c r="C6" s="88">
        <v>9</v>
      </c>
      <c r="D6" s="87" t="s">
        <v>15</v>
      </c>
      <c r="E6" s="86">
        <v>488889</v>
      </c>
    </row>
    <row r="7" spans="2:7">
      <c r="B7" s="85">
        <v>4</v>
      </c>
      <c r="C7" s="84">
        <v>8.9</v>
      </c>
      <c r="D7" s="83" t="s">
        <v>18</v>
      </c>
      <c r="E7" s="82">
        <v>830504</v>
      </c>
    </row>
    <row r="8" spans="2:7">
      <c r="B8" s="89">
        <v>5</v>
      </c>
      <c r="C8" s="88">
        <v>8.9</v>
      </c>
      <c r="D8" s="87" t="s">
        <v>20</v>
      </c>
      <c r="E8" s="86">
        <v>322961</v>
      </c>
    </row>
    <row r="9" spans="2:7">
      <c r="B9" s="85">
        <v>6</v>
      </c>
      <c r="C9" s="84">
        <v>8.9</v>
      </c>
      <c r="D9" s="83" t="s">
        <v>23</v>
      </c>
      <c r="E9" s="82">
        <v>1045186</v>
      </c>
    </row>
    <row r="10" spans="2:7">
      <c r="B10" s="89">
        <v>7</v>
      </c>
      <c r="C10" s="88">
        <v>8.9</v>
      </c>
      <c r="D10" s="87" t="s">
        <v>26</v>
      </c>
      <c r="E10" s="86">
        <v>264112</v>
      </c>
    </row>
    <row r="11" spans="2:7">
      <c r="B11" s="85">
        <v>8</v>
      </c>
      <c r="C11" s="84">
        <v>8.9</v>
      </c>
      <c r="D11" s="83" t="s">
        <v>29</v>
      </c>
      <c r="E11" s="82">
        <v>545703</v>
      </c>
    </row>
    <row r="12" spans="2:7">
      <c r="B12" s="89">
        <v>9</v>
      </c>
      <c r="C12" s="88">
        <v>8.8000000000000007</v>
      </c>
      <c r="D12" s="87" t="s">
        <v>32</v>
      </c>
      <c r="E12" s="86">
        <v>758388</v>
      </c>
    </row>
    <row r="13" spans="2:7">
      <c r="B13" s="85">
        <v>10</v>
      </c>
      <c r="C13" s="84">
        <v>8.8000000000000007</v>
      </c>
      <c r="D13" s="83" t="s">
        <v>35</v>
      </c>
      <c r="E13" s="82">
        <v>814389</v>
      </c>
    </row>
    <row r="14" spans="2:7">
      <c r="B14" s="89">
        <v>11</v>
      </c>
      <c r="C14" s="88">
        <v>8.8000000000000007</v>
      </c>
      <c r="D14" s="87" t="s">
        <v>38</v>
      </c>
      <c r="E14" s="86">
        <v>519895</v>
      </c>
    </row>
    <row r="15" spans="2:7">
      <c r="B15" s="85">
        <v>12</v>
      </c>
      <c r="C15" s="84">
        <v>8.8000000000000007</v>
      </c>
      <c r="D15" s="83" t="s">
        <v>41</v>
      </c>
      <c r="E15" s="82">
        <v>784999</v>
      </c>
    </row>
    <row r="16" spans="2:7">
      <c r="B16" s="89">
        <v>13</v>
      </c>
      <c r="C16" s="88">
        <v>8.6999999999999993</v>
      </c>
      <c r="D16" s="87" t="s">
        <v>44</v>
      </c>
      <c r="E16" s="86">
        <v>447005</v>
      </c>
    </row>
    <row r="17" spans="2:5">
      <c r="B17" s="85">
        <v>14</v>
      </c>
      <c r="C17" s="84">
        <v>8.6999999999999993</v>
      </c>
      <c r="D17" s="83" t="s">
        <v>47</v>
      </c>
      <c r="E17" s="82">
        <v>465445</v>
      </c>
    </row>
    <row r="18" spans="2:5">
      <c r="B18" s="89">
        <v>15</v>
      </c>
      <c r="C18" s="88">
        <v>8.6999999999999993</v>
      </c>
      <c r="D18" s="87" t="s">
        <v>50</v>
      </c>
      <c r="E18" s="86">
        <v>161969</v>
      </c>
    </row>
    <row r="19" spans="2:5">
      <c r="B19" s="85">
        <v>16</v>
      </c>
      <c r="C19" s="84">
        <v>8.6999999999999993</v>
      </c>
      <c r="D19" s="83" t="s">
        <v>53</v>
      </c>
      <c r="E19" s="82">
        <v>844938</v>
      </c>
    </row>
    <row r="20" spans="2:5">
      <c r="B20" s="89">
        <v>17</v>
      </c>
      <c r="C20" s="88">
        <v>8.6999999999999993</v>
      </c>
      <c r="D20" s="87" t="s">
        <v>56</v>
      </c>
      <c r="E20" s="86">
        <v>585132</v>
      </c>
    </row>
    <row r="21" spans="2:5">
      <c r="B21" s="85">
        <v>18</v>
      </c>
      <c r="C21" s="84">
        <v>8.6999999999999993</v>
      </c>
      <c r="D21" s="83" t="s">
        <v>59</v>
      </c>
      <c r="E21" s="82">
        <v>711386</v>
      </c>
    </row>
    <row r="22" spans="2:5">
      <c r="B22" s="89">
        <v>19</v>
      </c>
      <c r="C22" s="88">
        <v>8.6999999999999993</v>
      </c>
      <c r="D22" s="87" t="s">
        <v>61</v>
      </c>
      <c r="E22" s="86">
        <v>770559</v>
      </c>
    </row>
    <row r="23" spans="2:5">
      <c r="B23" s="85">
        <v>20</v>
      </c>
      <c r="C23" s="84">
        <v>8.6999999999999993</v>
      </c>
      <c r="D23" s="83" t="s">
        <v>63</v>
      </c>
      <c r="E23" s="82">
        <v>680983</v>
      </c>
    </row>
    <row r="24" spans="2:5">
      <c r="B24" s="89">
        <v>21</v>
      </c>
      <c r="C24" s="88">
        <v>8.6</v>
      </c>
      <c r="D24" s="87" t="s">
        <v>66</v>
      </c>
      <c r="E24" s="86">
        <v>349902</v>
      </c>
    </row>
    <row r="25" spans="2:5">
      <c r="B25" s="85">
        <v>22</v>
      </c>
      <c r="C25" s="84">
        <v>8.6</v>
      </c>
      <c r="D25" s="83" t="s">
        <v>68</v>
      </c>
      <c r="E25" s="82">
        <v>527492</v>
      </c>
    </row>
    <row r="26" spans="2:5">
      <c r="B26" s="89">
        <v>23</v>
      </c>
      <c r="C26" s="88">
        <v>8.6</v>
      </c>
      <c r="D26" s="87" t="s">
        <v>71</v>
      </c>
      <c r="E26" s="86">
        <v>625620</v>
      </c>
    </row>
    <row r="27" spans="2:5">
      <c r="B27" s="85">
        <v>24</v>
      </c>
      <c r="C27" s="84">
        <v>8.6</v>
      </c>
      <c r="D27" s="83" t="s">
        <v>74</v>
      </c>
      <c r="E27" s="82">
        <v>145769</v>
      </c>
    </row>
    <row r="28" spans="2:5">
      <c r="B28" s="89">
        <v>25</v>
      </c>
      <c r="C28" s="88">
        <v>8.6</v>
      </c>
      <c r="D28" s="87" t="s">
        <v>77</v>
      </c>
      <c r="E28" s="86">
        <v>278743</v>
      </c>
    </row>
    <row r="29" spans="2:5">
      <c r="B29" s="85">
        <v>26</v>
      </c>
      <c r="C29" s="84">
        <v>8.6</v>
      </c>
      <c r="D29" s="83" t="s">
        <v>80</v>
      </c>
      <c r="E29" s="82">
        <v>481594</v>
      </c>
    </row>
    <row r="30" spans="2:5">
      <c r="B30" s="89">
        <v>27</v>
      </c>
      <c r="C30" s="88">
        <v>8.6</v>
      </c>
      <c r="D30" s="87" t="s">
        <v>82</v>
      </c>
      <c r="E30" s="86">
        <v>439557</v>
      </c>
    </row>
    <row r="31" spans="2:5">
      <c r="B31" s="85">
        <v>28</v>
      </c>
      <c r="C31" s="84">
        <v>8.6</v>
      </c>
      <c r="D31" s="83" t="s">
        <v>85</v>
      </c>
      <c r="E31" s="82">
        <v>213122</v>
      </c>
    </row>
    <row r="32" spans="2:5">
      <c r="B32" s="89">
        <v>29</v>
      </c>
      <c r="C32" s="88">
        <v>8.6</v>
      </c>
      <c r="D32" s="87" t="s">
        <v>87</v>
      </c>
      <c r="E32" s="86">
        <v>180212</v>
      </c>
    </row>
    <row r="33" spans="2:5">
      <c r="B33" s="85">
        <v>30</v>
      </c>
      <c r="C33" s="84">
        <v>8.6</v>
      </c>
      <c r="D33" s="83" t="s">
        <v>90</v>
      </c>
      <c r="E33" s="82">
        <v>272065</v>
      </c>
    </row>
    <row r="34" spans="2:5">
      <c r="B34" s="89">
        <v>31</v>
      </c>
      <c r="C34" s="88">
        <v>8.6</v>
      </c>
      <c r="D34" s="87" t="s">
        <v>93</v>
      </c>
      <c r="E34" s="86">
        <v>454516</v>
      </c>
    </row>
    <row r="35" spans="2:5">
      <c r="B35" s="85">
        <v>32</v>
      </c>
      <c r="C35" s="84">
        <v>8.5</v>
      </c>
      <c r="D35" s="83" t="s">
        <v>95</v>
      </c>
      <c r="E35" s="82">
        <v>95571</v>
      </c>
    </row>
    <row r="36" spans="2:5">
      <c r="B36" s="89">
        <v>33</v>
      </c>
      <c r="C36" s="88">
        <v>8.5</v>
      </c>
      <c r="D36" s="87" t="s">
        <v>98</v>
      </c>
      <c r="E36" s="86">
        <v>495932</v>
      </c>
    </row>
    <row r="37" spans="2:5">
      <c r="B37" s="85">
        <v>34</v>
      </c>
      <c r="C37" s="84">
        <v>8.5</v>
      </c>
      <c r="D37" s="83" t="s">
        <v>101</v>
      </c>
      <c r="E37" s="82">
        <v>309699</v>
      </c>
    </row>
    <row r="38" spans="2:5">
      <c r="B38" s="89">
        <v>35</v>
      </c>
      <c r="C38" s="88">
        <v>8.5</v>
      </c>
      <c r="D38" s="87" t="s">
        <v>104</v>
      </c>
      <c r="E38" s="86">
        <v>479572</v>
      </c>
    </row>
    <row r="39" spans="2:5">
      <c r="B39" s="85">
        <v>36</v>
      </c>
      <c r="C39" s="84">
        <v>8.5</v>
      </c>
      <c r="D39" s="83" t="s">
        <v>106</v>
      </c>
      <c r="E39" s="82">
        <v>557394</v>
      </c>
    </row>
    <row r="40" spans="2:5">
      <c r="B40" s="89">
        <v>37</v>
      </c>
      <c r="C40" s="88">
        <v>8.5</v>
      </c>
      <c r="D40" s="87" t="s">
        <v>109</v>
      </c>
      <c r="E40" s="86">
        <v>546922</v>
      </c>
    </row>
    <row r="41" spans="2:5">
      <c r="B41" s="85">
        <v>38</v>
      </c>
      <c r="C41" s="84">
        <v>8.5</v>
      </c>
      <c r="D41" s="83" t="s">
        <v>111</v>
      </c>
      <c r="E41" s="82">
        <v>62840</v>
      </c>
    </row>
    <row r="42" spans="2:5">
      <c r="B42" s="89">
        <v>39</v>
      </c>
      <c r="C42" s="88">
        <v>8.5</v>
      </c>
      <c r="D42" s="87" t="s">
        <v>114</v>
      </c>
      <c r="E42" s="86">
        <v>249013</v>
      </c>
    </row>
    <row r="43" spans="2:5">
      <c r="B43" s="85">
        <v>40</v>
      </c>
      <c r="C43" s="84">
        <v>8.5</v>
      </c>
      <c r="D43" s="83" t="s">
        <v>117</v>
      </c>
      <c r="E43" s="82">
        <v>360007</v>
      </c>
    </row>
    <row r="44" spans="2:5">
      <c r="B44" s="89">
        <v>41</v>
      </c>
      <c r="C44" s="88">
        <v>8.5</v>
      </c>
      <c r="D44" s="87" t="s">
        <v>119</v>
      </c>
      <c r="E44" s="86">
        <v>80077</v>
      </c>
    </row>
    <row r="45" spans="2:5">
      <c r="B45" s="85">
        <v>42</v>
      </c>
      <c r="C45" s="84">
        <v>8.5</v>
      </c>
      <c r="D45" s="83" t="s">
        <v>122</v>
      </c>
      <c r="E45" s="82">
        <v>244430</v>
      </c>
    </row>
    <row r="46" spans="2:5">
      <c r="B46" s="89">
        <v>43</v>
      </c>
      <c r="C46" s="88">
        <v>8.5</v>
      </c>
      <c r="D46" s="87" t="s">
        <v>124</v>
      </c>
      <c r="E46" s="86">
        <v>33721</v>
      </c>
    </row>
    <row r="47" spans="2:5">
      <c r="B47" s="85">
        <v>44</v>
      </c>
      <c r="C47" s="84">
        <v>8.5</v>
      </c>
      <c r="D47" s="83" t="s">
        <v>127</v>
      </c>
      <c r="E47" s="82">
        <v>155574</v>
      </c>
    </row>
    <row r="48" spans="2:5">
      <c r="B48" s="89">
        <v>45</v>
      </c>
      <c r="C48" s="88">
        <v>8.5</v>
      </c>
      <c r="D48" s="87" t="s">
        <v>130</v>
      </c>
      <c r="E48" s="86">
        <v>433401</v>
      </c>
    </row>
    <row r="49" spans="2:5">
      <c r="B49" s="85">
        <v>46</v>
      </c>
      <c r="C49" s="84">
        <v>8.4</v>
      </c>
      <c r="D49" s="83" t="s">
        <v>133</v>
      </c>
      <c r="E49" s="82">
        <v>216576</v>
      </c>
    </row>
    <row r="50" spans="2:5">
      <c r="B50" s="89">
        <v>47</v>
      </c>
      <c r="C50" s="88">
        <v>8.4</v>
      </c>
      <c r="D50" s="87" t="s">
        <v>136</v>
      </c>
      <c r="E50" s="86">
        <v>297265</v>
      </c>
    </row>
    <row r="51" spans="2:5">
      <c r="B51" s="85">
        <v>48</v>
      </c>
      <c r="C51" s="84">
        <v>8.4</v>
      </c>
      <c r="D51" s="83" t="s">
        <v>138</v>
      </c>
      <c r="E51" s="82">
        <v>68920</v>
      </c>
    </row>
    <row r="52" spans="2:5">
      <c r="B52" s="89">
        <v>49</v>
      </c>
      <c r="C52" s="88">
        <v>8.4</v>
      </c>
      <c r="D52" s="87" t="s">
        <v>140</v>
      </c>
      <c r="E52" s="86">
        <v>237603</v>
      </c>
    </row>
    <row r="53" spans="2:5">
      <c r="B53" s="85">
        <v>50</v>
      </c>
      <c r="C53" s="84">
        <v>8.4</v>
      </c>
      <c r="D53" s="83" t="s">
        <v>143</v>
      </c>
      <c r="E53" s="82">
        <v>380225</v>
      </c>
    </row>
    <row r="54" spans="2:5">
      <c r="B54" s="89">
        <v>51</v>
      </c>
      <c r="C54" s="88">
        <v>8.4</v>
      </c>
      <c r="D54" s="87" t="s">
        <v>145</v>
      </c>
      <c r="E54" s="86">
        <v>540726</v>
      </c>
    </row>
    <row r="55" spans="2:5">
      <c r="B55" s="85">
        <v>52</v>
      </c>
      <c r="C55" s="84">
        <v>8.4</v>
      </c>
      <c r="D55" s="83" t="s">
        <v>148</v>
      </c>
      <c r="E55" s="82">
        <v>78867</v>
      </c>
    </row>
    <row r="56" spans="2:5">
      <c r="B56" s="89">
        <v>53</v>
      </c>
      <c r="C56" s="88">
        <v>8.4</v>
      </c>
      <c r="D56" s="87" t="s">
        <v>150</v>
      </c>
      <c r="E56" s="86">
        <v>162865</v>
      </c>
    </row>
    <row r="57" spans="2:5">
      <c r="B57" s="85">
        <v>54</v>
      </c>
      <c r="C57" s="84">
        <v>8.4</v>
      </c>
      <c r="D57" s="83" t="s">
        <v>153</v>
      </c>
      <c r="E57" s="82">
        <v>555796</v>
      </c>
    </row>
    <row r="58" spans="2:5">
      <c r="B58" s="89">
        <v>55</v>
      </c>
      <c r="C58" s="88">
        <v>8.4</v>
      </c>
      <c r="D58" s="87" t="s">
        <v>155</v>
      </c>
      <c r="E58" s="86">
        <v>450505</v>
      </c>
    </row>
    <row r="59" spans="2:5">
      <c r="B59" s="85">
        <v>56</v>
      </c>
      <c r="C59" s="84">
        <v>8.4</v>
      </c>
      <c r="D59" s="83" t="s">
        <v>158</v>
      </c>
      <c r="E59" s="82">
        <v>66255</v>
      </c>
    </row>
    <row r="60" spans="2:5">
      <c r="B60" s="89">
        <v>57</v>
      </c>
      <c r="C60" s="88">
        <v>8.4</v>
      </c>
      <c r="D60" s="87" t="s">
        <v>161</v>
      </c>
      <c r="E60" s="86">
        <v>321465</v>
      </c>
    </row>
    <row r="61" spans="2:5">
      <c r="B61" s="85">
        <v>58</v>
      </c>
      <c r="C61" s="84">
        <v>8.4</v>
      </c>
      <c r="D61" s="83" t="s">
        <v>164</v>
      </c>
      <c r="E61" s="82">
        <v>672751</v>
      </c>
    </row>
    <row r="62" spans="2:5">
      <c r="B62" s="89">
        <v>59</v>
      </c>
      <c r="C62" s="88">
        <v>8.4</v>
      </c>
      <c r="D62" s="87" t="s">
        <v>166</v>
      </c>
      <c r="E62" s="86">
        <v>325439</v>
      </c>
    </row>
    <row r="63" spans="2:5">
      <c r="B63" s="85">
        <v>60</v>
      </c>
      <c r="C63" s="84">
        <v>8.4</v>
      </c>
      <c r="D63" s="83" t="s">
        <v>169</v>
      </c>
      <c r="E63" s="82">
        <v>447680</v>
      </c>
    </row>
    <row r="64" spans="2:5">
      <c r="B64" s="89">
        <v>61</v>
      </c>
      <c r="C64" s="88">
        <v>8.4</v>
      </c>
      <c r="D64" s="87" t="s">
        <v>171</v>
      </c>
      <c r="E64" s="86">
        <v>223271</v>
      </c>
    </row>
    <row r="65" spans="2:5">
      <c r="B65" s="85">
        <v>62</v>
      </c>
      <c r="C65" s="84">
        <v>8.4</v>
      </c>
      <c r="D65" s="83" t="s">
        <v>174</v>
      </c>
      <c r="E65" s="82">
        <v>598332</v>
      </c>
    </row>
    <row r="66" spans="2:5">
      <c r="B66" s="89">
        <v>63</v>
      </c>
      <c r="C66" s="88">
        <v>8.4</v>
      </c>
      <c r="D66" s="87" t="s">
        <v>176</v>
      </c>
      <c r="E66" s="86">
        <v>430863</v>
      </c>
    </row>
    <row r="67" spans="2:5">
      <c r="B67" s="85">
        <v>64</v>
      </c>
      <c r="C67" s="84">
        <v>8.4</v>
      </c>
      <c r="D67" s="83" t="s">
        <v>178</v>
      </c>
      <c r="E67" s="82">
        <v>168022</v>
      </c>
    </row>
    <row r="68" spans="2:5">
      <c r="B68" s="89">
        <v>65</v>
      </c>
      <c r="C68" s="88">
        <v>8.4</v>
      </c>
      <c r="D68" s="87" t="s">
        <v>180</v>
      </c>
      <c r="E68" s="86">
        <v>320991</v>
      </c>
    </row>
    <row r="69" spans="2:5">
      <c r="B69" s="85">
        <v>66</v>
      </c>
      <c r="C69" s="84">
        <v>8.4</v>
      </c>
      <c r="D69" s="83" t="s">
        <v>182</v>
      </c>
      <c r="E69" s="82">
        <v>78329</v>
      </c>
    </row>
    <row r="70" spans="2:5">
      <c r="B70" s="89">
        <v>67</v>
      </c>
      <c r="C70" s="88">
        <v>8.4</v>
      </c>
      <c r="D70" s="87" t="s">
        <v>185</v>
      </c>
      <c r="E70" s="86">
        <v>356779</v>
      </c>
    </row>
    <row r="71" spans="2:5">
      <c r="B71" s="85">
        <v>68</v>
      </c>
      <c r="C71" s="84">
        <v>8.4</v>
      </c>
      <c r="D71" s="83" t="s">
        <v>188</v>
      </c>
      <c r="E71" s="82">
        <v>497983</v>
      </c>
    </row>
    <row r="72" spans="2:5">
      <c r="B72" s="89">
        <v>69</v>
      </c>
      <c r="C72" s="88">
        <v>8.4</v>
      </c>
      <c r="D72" s="87" t="s">
        <v>190</v>
      </c>
      <c r="E72" s="86">
        <v>351134</v>
      </c>
    </row>
    <row r="73" spans="2:5">
      <c r="B73" s="85">
        <v>70</v>
      </c>
      <c r="C73" s="84">
        <v>8.4</v>
      </c>
      <c r="D73" s="83" t="s">
        <v>192</v>
      </c>
      <c r="E73" s="82">
        <v>130531</v>
      </c>
    </row>
    <row r="74" spans="2:5">
      <c r="B74" s="89">
        <v>71</v>
      </c>
      <c r="C74" s="88">
        <v>8.4</v>
      </c>
      <c r="D74" s="87" t="s">
        <v>195</v>
      </c>
      <c r="E74" s="86">
        <v>143215</v>
      </c>
    </row>
    <row r="75" spans="2:5">
      <c r="B75" s="85">
        <v>72</v>
      </c>
      <c r="C75" s="84">
        <v>8.4</v>
      </c>
      <c r="D75" s="83" t="s">
        <v>197</v>
      </c>
      <c r="E75" s="82">
        <v>416840</v>
      </c>
    </row>
    <row r="76" spans="2:5">
      <c r="B76" s="89">
        <v>73</v>
      </c>
      <c r="C76" s="88">
        <v>8.4</v>
      </c>
      <c r="D76" s="87" t="s">
        <v>200</v>
      </c>
      <c r="E76" s="86">
        <v>118641</v>
      </c>
    </row>
    <row r="77" spans="2:5">
      <c r="B77" s="85">
        <v>74</v>
      </c>
      <c r="C77" s="84">
        <v>8.3000000000000007</v>
      </c>
      <c r="D77" s="83" t="s">
        <v>202</v>
      </c>
      <c r="E77" s="82">
        <v>93024</v>
      </c>
    </row>
    <row r="78" spans="2:5">
      <c r="B78" s="89">
        <v>75</v>
      </c>
      <c r="C78" s="88">
        <v>8.3000000000000007</v>
      </c>
      <c r="D78" s="87" t="s">
        <v>205</v>
      </c>
      <c r="E78" s="86">
        <v>361740</v>
      </c>
    </row>
    <row r="79" spans="2:5">
      <c r="B79" s="85">
        <v>76</v>
      </c>
      <c r="C79" s="84">
        <v>8.3000000000000007</v>
      </c>
      <c r="D79" s="83" t="s">
        <v>207</v>
      </c>
      <c r="E79" s="82">
        <v>55469</v>
      </c>
    </row>
    <row r="80" spans="2:5">
      <c r="B80" s="89">
        <v>77</v>
      </c>
      <c r="C80" s="88">
        <v>8.3000000000000007</v>
      </c>
      <c r="D80" s="87" t="s">
        <v>210</v>
      </c>
      <c r="E80" s="86">
        <v>81076</v>
      </c>
    </row>
    <row r="81" spans="2:5">
      <c r="B81" s="85">
        <v>78</v>
      </c>
      <c r="C81" s="84">
        <v>8.3000000000000007</v>
      </c>
      <c r="D81" s="83" t="s">
        <v>213</v>
      </c>
      <c r="E81" s="82">
        <v>146293</v>
      </c>
    </row>
    <row r="82" spans="2:5">
      <c r="B82" s="89">
        <v>79</v>
      </c>
      <c r="C82" s="88">
        <v>8.3000000000000007</v>
      </c>
      <c r="D82" s="87" t="s">
        <v>216</v>
      </c>
      <c r="E82" s="86">
        <v>378814</v>
      </c>
    </row>
    <row r="83" spans="2:5">
      <c r="B83" s="85">
        <v>80</v>
      </c>
      <c r="C83" s="84">
        <v>8.3000000000000007</v>
      </c>
      <c r="D83" s="83" t="s">
        <v>218</v>
      </c>
      <c r="E83" s="82">
        <v>410111</v>
      </c>
    </row>
    <row r="84" spans="2:5">
      <c r="B84" s="89">
        <v>81</v>
      </c>
      <c r="C84" s="88">
        <v>8.3000000000000007</v>
      </c>
      <c r="D84" s="87" t="s">
        <v>221</v>
      </c>
      <c r="E84" s="86">
        <v>437665</v>
      </c>
    </row>
    <row r="85" spans="2:5">
      <c r="B85" s="85">
        <v>82</v>
      </c>
      <c r="C85" s="84">
        <v>8.3000000000000007</v>
      </c>
      <c r="D85" s="83" t="s">
        <v>224</v>
      </c>
      <c r="E85" s="82">
        <v>305714</v>
      </c>
    </row>
    <row r="86" spans="2:5">
      <c r="B86" s="89">
        <v>83</v>
      </c>
      <c r="C86" s="88">
        <v>8.3000000000000007</v>
      </c>
      <c r="D86" s="87" t="s">
        <v>227</v>
      </c>
      <c r="E86" s="86">
        <v>480170</v>
      </c>
    </row>
    <row r="87" spans="2:5">
      <c r="B87" s="85">
        <v>84</v>
      </c>
      <c r="C87" s="84">
        <v>8.3000000000000007</v>
      </c>
      <c r="D87" s="83" t="s">
        <v>229</v>
      </c>
      <c r="E87" s="82">
        <v>296956</v>
      </c>
    </row>
    <row r="88" spans="2:5">
      <c r="B88" s="89">
        <v>85</v>
      </c>
      <c r="C88" s="88">
        <v>8.3000000000000007</v>
      </c>
      <c r="D88" s="87" t="s">
        <v>231</v>
      </c>
      <c r="E88" s="86">
        <v>217584</v>
      </c>
    </row>
    <row r="89" spans="2:5">
      <c r="B89" s="85">
        <v>86</v>
      </c>
      <c r="C89" s="84">
        <v>8.3000000000000007</v>
      </c>
      <c r="D89" s="83" t="s">
        <v>233</v>
      </c>
      <c r="E89" s="82">
        <v>99981</v>
      </c>
    </row>
    <row r="90" spans="2:5">
      <c r="B90" s="89">
        <v>87</v>
      </c>
      <c r="C90" s="88">
        <v>8.3000000000000007</v>
      </c>
      <c r="D90" s="87" t="s">
        <v>236</v>
      </c>
      <c r="E90" s="86">
        <v>74994</v>
      </c>
    </row>
    <row r="91" spans="2:5">
      <c r="B91" s="85">
        <v>88</v>
      </c>
      <c r="C91" s="84">
        <v>8.3000000000000007</v>
      </c>
      <c r="D91" s="83" t="s">
        <v>239</v>
      </c>
      <c r="E91" s="82">
        <v>147914</v>
      </c>
    </row>
    <row r="92" spans="2:5">
      <c r="B92" s="89">
        <v>89</v>
      </c>
      <c r="C92" s="88">
        <v>8.3000000000000007</v>
      </c>
      <c r="D92" s="87" t="s">
        <v>241</v>
      </c>
      <c r="E92" s="86">
        <v>69011</v>
      </c>
    </row>
    <row r="93" spans="2:5">
      <c r="B93" s="85">
        <v>90</v>
      </c>
      <c r="C93" s="84">
        <v>8.3000000000000007</v>
      </c>
      <c r="D93" s="83" t="s">
        <v>243</v>
      </c>
      <c r="E93" s="82">
        <v>120126</v>
      </c>
    </row>
    <row r="94" spans="2:5">
      <c r="B94" s="89">
        <v>91</v>
      </c>
      <c r="C94" s="88">
        <v>8.3000000000000007</v>
      </c>
      <c r="D94" s="87" t="s">
        <v>245</v>
      </c>
      <c r="E94" s="86">
        <v>57490</v>
      </c>
    </row>
    <row r="95" spans="2:5">
      <c r="B95" s="85">
        <v>92</v>
      </c>
      <c r="C95" s="84">
        <v>8.3000000000000007</v>
      </c>
      <c r="D95" s="83" t="s">
        <v>247</v>
      </c>
      <c r="E95" s="82">
        <v>57417</v>
      </c>
    </row>
    <row r="96" spans="2:5">
      <c r="B96" s="89">
        <v>93</v>
      </c>
      <c r="C96" s="88">
        <v>8.3000000000000007</v>
      </c>
      <c r="D96" s="87" t="s">
        <v>249</v>
      </c>
      <c r="E96" s="86">
        <v>265075</v>
      </c>
    </row>
    <row r="97" spans="2:5">
      <c r="B97" s="85">
        <v>94</v>
      </c>
      <c r="C97" s="84">
        <v>8.3000000000000007</v>
      </c>
      <c r="D97" s="83" t="s">
        <v>251</v>
      </c>
      <c r="E97" s="82">
        <v>135618</v>
      </c>
    </row>
    <row r="98" spans="2:5">
      <c r="B98" s="89">
        <v>95</v>
      </c>
      <c r="C98" s="88">
        <v>8.3000000000000007</v>
      </c>
      <c r="D98" s="87" t="s">
        <v>253</v>
      </c>
      <c r="E98" s="86">
        <v>183169</v>
      </c>
    </row>
    <row r="99" spans="2:5">
      <c r="B99" s="85">
        <v>96</v>
      </c>
      <c r="C99" s="84">
        <v>8.3000000000000007</v>
      </c>
      <c r="D99" s="83" t="s">
        <v>255</v>
      </c>
      <c r="E99" s="82">
        <v>275055</v>
      </c>
    </row>
    <row r="100" spans="2:5">
      <c r="B100" s="89">
        <v>97</v>
      </c>
      <c r="C100" s="88">
        <v>8.3000000000000007</v>
      </c>
      <c r="D100" s="87" t="s">
        <v>257</v>
      </c>
      <c r="E100" s="86">
        <v>36241</v>
      </c>
    </row>
    <row r="101" spans="2:5">
      <c r="B101" s="85">
        <v>98</v>
      </c>
      <c r="C101" s="84">
        <v>8.3000000000000007</v>
      </c>
      <c r="D101" s="83" t="s">
        <v>259</v>
      </c>
      <c r="E101" s="82">
        <v>70921</v>
      </c>
    </row>
    <row r="102" spans="2:5">
      <c r="B102" s="89">
        <v>99</v>
      </c>
      <c r="C102" s="88">
        <v>8.3000000000000007</v>
      </c>
      <c r="D102" s="87" t="s">
        <v>261</v>
      </c>
      <c r="E102" s="86">
        <v>117819</v>
      </c>
    </row>
    <row r="103" spans="2:5">
      <c r="B103" s="85">
        <v>100</v>
      </c>
      <c r="C103" s="84">
        <v>8.3000000000000007</v>
      </c>
      <c r="D103" s="83" t="s">
        <v>264</v>
      </c>
      <c r="E103" s="82">
        <v>190549</v>
      </c>
    </row>
    <row r="104" spans="2:5">
      <c r="B104" s="89">
        <v>101</v>
      </c>
      <c r="C104" s="88">
        <v>8.3000000000000007</v>
      </c>
      <c r="D104" s="87" t="s">
        <v>266</v>
      </c>
      <c r="E104" s="86">
        <v>75713</v>
      </c>
    </row>
    <row r="105" spans="2:5">
      <c r="B105" s="85">
        <v>102</v>
      </c>
      <c r="C105" s="84">
        <v>8.3000000000000007</v>
      </c>
      <c r="D105" s="83" t="s">
        <v>268</v>
      </c>
      <c r="E105" s="82">
        <v>336055</v>
      </c>
    </row>
    <row r="106" spans="2:5">
      <c r="B106" s="89">
        <v>103</v>
      </c>
      <c r="C106" s="88">
        <v>8.3000000000000007</v>
      </c>
      <c r="D106" s="87" t="s">
        <v>271</v>
      </c>
      <c r="E106" s="86">
        <v>160636</v>
      </c>
    </row>
    <row r="107" spans="2:5">
      <c r="B107" s="85">
        <v>104</v>
      </c>
      <c r="C107" s="84">
        <v>8.3000000000000007</v>
      </c>
      <c r="D107" s="83" t="s">
        <v>273</v>
      </c>
      <c r="E107" s="82">
        <v>102421</v>
      </c>
    </row>
    <row r="108" spans="2:5">
      <c r="B108" s="89">
        <v>105</v>
      </c>
      <c r="C108" s="88">
        <v>8.3000000000000007</v>
      </c>
      <c r="D108" s="87" t="s">
        <v>275</v>
      </c>
      <c r="E108" s="86">
        <v>395178</v>
      </c>
    </row>
    <row r="109" spans="2:5">
      <c r="B109" s="85">
        <v>106</v>
      </c>
      <c r="C109" s="84">
        <v>8.3000000000000007</v>
      </c>
      <c r="D109" s="83" t="s">
        <v>277</v>
      </c>
      <c r="E109" s="82">
        <v>49855</v>
      </c>
    </row>
    <row r="110" spans="2:5">
      <c r="B110" s="89">
        <v>107</v>
      </c>
      <c r="C110" s="88">
        <v>8.3000000000000007</v>
      </c>
      <c r="D110" s="87" t="s">
        <v>280</v>
      </c>
      <c r="E110" s="86">
        <v>604923</v>
      </c>
    </row>
    <row r="111" spans="2:5">
      <c r="B111" s="85">
        <v>108</v>
      </c>
      <c r="C111" s="84">
        <v>8.3000000000000007</v>
      </c>
      <c r="D111" s="83" t="s">
        <v>283</v>
      </c>
      <c r="E111" s="82">
        <v>93088</v>
      </c>
    </row>
    <row r="112" spans="2:5">
      <c r="B112" s="89">
        <v>109</v>
      </c>
      <c r="C112" s="88">
        <v>8.1999999999999993</v>
      </c>
      <c r="D112" s="87" t="s">
        <v>285</v>
      </c>
      <c r="E112" s="86">
        <v>505702</v>
      </c>
    </row>
    <row r="113" spans="2:5">
      <c r="B113" s="85">
        <v>110</v>
      </c>
      <c r="C113" s="84">
        <v>8.1999999999999993</v>
      </c>
      <c r="D113" s="83" t="s">
        <v>288</v>
      </c>
      <c r="E113" s="82">
        <v>94509</v>
      </c>
    </row>
    <row r="114" spans="2:5">
      <c r="B114" s="89">
        <v>111</v>
      </c>
      <c r="C114" s="88">
        <v>8.1999999999999993</v>
      </c>
      <c r="D114" s="87" t="s">
        <v>291</v>
      </c>
      <c r="E114" s="86">
        <v>54505</v>
      </c>
    </row>
    <row r="115" spans="2:5">
      <c r="B115" s="85">
        <v>112</v>
      </c>
      <c r="C115" s="84">
        <v>8.1999999999999993</v>
      </c>
      <c r="D115" s="83" t="s">
        <v>294</v>
      </c>
      <c r="E115" s="82">
        <v>392241</v>
      </c>
    </row>
    <row r="116" spans="2:5">
      <c r="B116" s="89">
        <v>113</v>
      </c>
      <c r="C116" s="88">
        <v>8.1999999999999993</v>
      </c>
      <c r="D116" s="87" t="s">
        <v>296</v>
      </c>
      <c r="E116" s="86">
        <v>369869</v>
      </c>
    </row>
    <row r="117" spans="2:5">
      <c r="B117" s="85">
        <v>114</v>
      </c>
      <c r="C117" s="84">
        <v>8.1999999999999993</v>
      </c>
      <c r="D117" s="83" t="s">
        <v>298</v>
      </c>
      <c r="E117" s="82">
        <v>68966</v>
      </c>
    </row>
    <row r="118" spans="2:5">
      <c r="B118" s="89">
        <v>115</v>
      </c>
      <c r="C118" s="88">
        <v>8.1999999999999993</v>
      </c>
      <c r="D118" s="87" t="s">
        <v>300</v>
      </c>
      <c r="E118" s="86">
        <v>110551</v>
      </c>
    </row>
    <row r="119" spans="2:5">
      <c r="B119" s="85">
        <v>116</v>
      </c>
      <c r="C119" s="84">
        <v>8.1999999999999993</v>
      </c>
      <c r="D119" s="83" t="s">
        <v>303</v>
      </c>
      <c r="E119" s="82">
        <v>168689</v>
      </c>
    </row>
    <row r="120" spans="2:5">
      <c r="B120" s="89">
        <v>117</v>
      </c>
      <c r="C120" s="88">
        <v>8.1999999999999993</v>
      </c>
      <c r="D120" s="87" t="s">
        <v>305</v>
      </c>
      <c r="E120" s="86">
        <v>313115</v>
      </c>
    </row>
    <row r="121" spans="2:5">
      <c r="B121" s="85">
        <v>118</v>
      </c>
      <c r="C121" s="84">
        <v>8.1999999999999993</v>
      </c>
      <c r="D121" s="83" t="s">
        <v>307</v>
      </c>
      <c r="E121" s="82">
        <v>377485</v>
      </c>
    </row>
    <row r="122" spans="2:5">
      <c r="B122" s="89">
        <v>119</v>
      </c>
      <c r="C122" s="88">
        <v>8.1999999999999993</v>
      </c>
      <c r="D122" s="87" t="s">
        <v>309</v>
      </c>
      <c r="E122" s="86">
        <v>34819</v>
      </c>
    </row>
    <row r="123" spans="2:5">
      <c r="B123" s="85">
        <v>120</v>
      </c>
      <c r="C123" s="84">
        <v>8.1999999999999993</v>
      </c>
      <c r="D123" s="83" t="s">
        <v>312</v>
      </c>
      <c r="E123" s="82">
        <v>74369</v>
      </c>
    </row>
    <row r="124" spans="2:5">
      <c r="B124" s="89">
        <v>121</v>
      </c>
      <c r="C124" s="88">
        <v>8.1999999999999993</v>
      </c>
      <c r="D124" s="87" t="s">
        <v>314</v>
      </c>
      <c r="E124" s="86">
        <v>297114</v>
      </c>
    </row>
    <row r="125" spans="2:5">
      <c r="B125" s="85">
        <v>122</v>
      </c>
      <c r="C125" s="84">
        <v>8.1999999999999993</v>
      </c>
      <c r="D125" s="83" t="s">
        <v>316</v>
      </c>
      <c r="E125" s="82">
        <v>111071</v>
      </c>
    </row>
    <row r="126" spans="2:5">
      <c r="B126" s="89">
        <v>123</v>
      </c>
      <c r="C126" s="88">
        <v>8.1999999999999993</v>
      </c>
      <c r="D126" s="87" t="s">
        <v>318</v>
      </c>
      <c r="E126" s="86">
        <v>81135</v>
      </c>
    </row>
    <row r="127" spans="2:5">
      <c r="B127" s="85">
        <v>124</v>
      </c>
      <c r="C127" s="84">
        <v>8.1999999999999993</v>
      </c>
      <c r="D127" s="83" t="s">
        <v>320</v>
      </c>
      <c r="E127" s="82">
        <v>35316</v>
      </c>
    </row>
    <row r="128" spans="2:5">
      <c r="B128" s="89">
        <v>125</v>
      </c>
      <c r="C128" s="88">
        <v>8.1999999999999993</v>
      </c>
      <c r="D128" s="87" t="s">
        <v>323</v>
      </c>
      <c r="E128" s="86">
        <v>326683</v>
      </c>
    </row>
    <row r="129" spans="2:5">
      <c r="B129" s="85">
        <v>126</v>
      </c>
      <c r="C129" s="84">
        <v>8.1999999999999993</v>
      </c>
      <c r="D129" s="83" t="s">
        <v>326</v>
      </c>
      <c r="E129" s="82">
        <v>41744</v>
      </c>
    </row>
    <row r="130" spans="2:5">
      <c r="B130" s="89">
        <v>127</v>
      </c>
      <c r="C130" s="88">
        <v>8.1999999999999993</v>
      </c>
      <c r="D130" s="87" t="s">
        <v>328</v>
      </c>
      <c r="E130" s="86">
        <v>61069</v>
      </c>
    </row>
    <row r="131" spans="2:5">
      <c r="B131" s="85">
        <v>128</v>
      </c>
      <c r="C131" s="84">
        <v>8.1999999999999993</v>
      </c>
      <c r="D131" s="83" t="s">
        <v>330</v>
      </c>
      <c r="E131" s="82">
        <v>344351</v>
      </c>
    </row>
    <row r="132" spans="2:5">
      <c r="B132" s="89">
        <v>129</v>
      </c>
      <c r="C132" s="88">
        <v>8.1999999999999993</v>
      </c>
      <c r="D132" s="87" t="s">
        <v>332</v>
      </c>
      <c r="E132" s="86">
        <v>27215</v>
      </c>
    </row>
    <row r="133" spans="2:5">
      <c r="B133" s="85">
        <v>130</v>
      </c>
      <c r="C133" s="84">
        <v>8.1999999999999993</v>
      </c>
      <c r="D133" s="83" t="s">
        <v>334</v>
      </c>
      <c r="E133" s="82">
        <v>55197</v>
      </c>
    </row>
    <row r="134" spans="2:5">
      <c r="B134" s="89">
        <v>131</v>
      </c>
      <c r="C134" s="88">
        <v>8.1999999999999993</v>
      </c>
      <c r="D134" s="87" t="s">
        <v>336</v>
      </c>
      <c r="E134" s="86">
        <v>285542</v>
      </c>
    </row>
    <row r="135" spans="2:5">
      <c r="B135" s="85">
        <v>132</v>
      </c>
      <c r="C135" s="84">
        <v>8.1999999999999993</v>
      </c>
      <c r="D135" s="83" t="s">
        <v>339</v>
      </c>
      <c r="E135" s="82">
        <v>367352</v>
      </c>
    </row>
    <row r="136" spans="2:5">
      <c r="B136" s="89">
        <v>133</v>
      </c>
      <c r="C136" s="88">
        <v>8.1999999999999993</v>
      </c>
      <c r="D136" s="87" t="s">
        <v>341</v>
      </c>
      <c r="E136" s="86">
        <v>52508</v>
      </c>
    </row>
    <row r="137" spans="2:5">
      <c r="B137" s="85">
        <v>134</v>
      </c>
      <c r="C137" s="84">
        <v>8.1999999999999993</v>
      </c>
      <c r="D137" s="83" t="s">
        <v>343</v>
      </c>
      <c r="E137" s="82">
        <v>348568</v>
      </c>
    </row>
    <row r="138" spans="2:5">
      <c r="B138" s="89">
        <v>135</v>
      </c>
      <c r="C138" s="88">
        <v>8.1999999999999993</v>
      </c>
      <c r="D138" s="87" t="s">
        <v>345</v>
      </c>
      <c r="E138" s="86">
        <v>41458</v>
      </c>
    </row>
    <row r="139" spans="2:5">
      <c r="B139" s="85">
        <v>136</v>
      </c>
      <c r="C139" s="84">
        <v>8.1999999999999993</v>
      </c>
      <c r="D139" s="83" t="s">
        <v>348</v>
      </c>
      <c r="E139" s="82">
        <v>161747</v>
      </c>
    </row>
    <row r="140" spans="2:5">
      <c r="B140" s="89">
        <v>137</v>
      </c>
      <c r="C140" s="88">
        <v>8.1999999999999993</v>
      </c>
      <c r="D140" s="87" t="s">
        <v>351</v>
      </c>
      <c r="E140" s="86">
        <v>84470</v>
      </c>
    </row>
    <row r="141" spans="2:5">
      <c r="B141" s="85">
        <v>138</v>
      </c>
      <c r="C141" s="84">
        <v>8.1</v>
      </c>
      <c r="D141" s="83" t="s">
        <v>354</v>
      </c>
      <c r="E141" s="82">
        <v>43205</v>
      </c>
    </row>
    <row r="142" spans="2:5">
      <c r="B142" s="89">
        <v>139</v>
      </c>
      <c r="C142" s="88">
        <v>8.1</v>
      </c>
      <c r="D142" s="87" t="s">
        <v>357</v>
      </c>
      <c r="E142" s="86">
        <v>26777</v>
      </c>
    </row>
    <row r="143" spans="2:5">
      <c r="B143" s="85">
        <v>140</v>
      </c>
      <c r="C143" s="84">
        <v>8.1</v>
      </c>
      <c r="D143" s="83" t="s">
        <v>360</v>
      </c>
      <c r="E143" s="82">
        <v>397628</v>
      </c>
    </row>
    <row r="144" spans="2:5">
      <c r="B144" s="89">
        <v>141</v>
      </c>
      <c r="C144" s="88">
        <v>8.1</v>
      </c>
      <c r="D144" s="87" t="s">
        <v>363</v>
      </c>
      <c r="E144" s="86">
        <v>475862</v>
      </c>
    </row>
    <row r="145" spans="2:5">
      <c r="B145" s="85">
        <v>142</v>
      </c>
      <c r="C145" s="84">
        <v>8.1</v>
      </c>
      <c r="D145" s="83" t="s">
        <v>365</v>
      </c>
      <c r="E145" s="82">
        <v>277636</v>
      </c>
    </row>
    <row r="146" spans="2:5">
      <c r="B146" s="89">
        <v>143</v>
      </c>
      <c r="C146" s="88">
        <v>8.1</v>
      </c>
      <c r="D146" s="87" t="s">
        <v>367</v>
      </c>
      <c r="E146" s="86">
        <v>267827</v>
      </c>
    </row>
    <row r="147" spans="2:5">
      <c r="B147" s="85">
        <v>144</v>
      </c>
      <c r="C147" s="84">
        <v>8.1</v>
      </c>
      <c r="D147" s="83" t="s">
        <v>369</v>
      </c>
      <c r="E147" s="82">
        <v>366430</v>
      </c>
    </row>
    <row r="148" spans="2:5">
      <c r="B148" s="89">
        <v>145</v>
      </c>
      <c r="C148" s="88">
        <v>8.1</v>
      </c>
      <c r="D148" s="87" t="s">
        <v>371</v>
      </c>
      <c r="E148" s="86">
        <v>64124</v>
      </c>
    </row>
    <row r="149" spans="2:5">
      <c r="B149" s="85">
        <v>146</v>
      </c>
      <c r="C149" s="84">
        <v>8.1</v>
      </c>
      <c r="D149" s="83" t="s">
        <v>374</v>
      </c>
      <c r="E149" s="82">
        <v>216669</v>
      </c>
    </row>
    <row r="150" spans="2:5">
      <c r="B150" s="89">
        <v>147</v>
      </c>
      <c r="C150" s="88">
        <v>8.1</v>
      </c>
      <c r="D150" s="87" t="s">
        <v>376</v>
      </c>
      <c r="E150" s="86">
        <v>25742</v>
      </c>
    </row>
    <row r="151" spans="2:5">
      <c r="B151" s="85">
        <v>148</v>
      </c>
      <c r="C151" s="84">
        <v>8.1</v>
      </c>
      <c r="D151" s="83" t="s">
        <v>378</v>
      </c>
      <c r="E151" s="82">
        <v>42227</v>
      </c>
    </row>
    <row r="152" spans="2:5">
      <c r="B152" s="89">
        <v>149</v>
      </c>
      <c r="C152" s="88">
        <v>8.1</v>
      </c>
      <c r="D152" s="87" t="s">
        <v>380</v>
      </c>
      <c r="E152" s="86">
        <v>192425</v>
      </c>
    </row>
    <row r="153" spans="2:5">
      <c r="B153" s="85">
        <v>150</v>
      </c>
      <c r="C153" s="84">
        <v>8.1</v>
      </c>
      <c r="D153" s="83" t="s">
        <v>382</v>
      </c>
      <c r="E153" s="82">
        <v>202044</v>
      </c>
    </row>
    <row r="154" spans="2:5">
      <c r="B154" s="89">
        <v>151</v>
      </c>
      <c r="C154" s="88">
        <v>8.1</v>
      </c>
      <c r="D154" s="87" t="s">
        <v>384</v>
      </c>
      <c r="E154" s="86">
        <v>459794</v>
      </c>
    </row>
    <row r="155" spans="2:5">
      <c r="B155" s="85">
        <v>152</v>
      </c>
      <c r="C155" s="84">
        <v>8.1</v>
      </c>
      <c r="D155" s="83" t="s">
        <v>386</v>
      </c>
      <c r="E155" s="82">
        <v>102995</v>
      </c>
    </row>
    <row r="156" spans="2:5">
      <c r="B156" s="89">
        <v>153</v>
      </c>
      <c r="C156" s="88">
        <v>8.1</v>
      </c>
      <c r="D156" s="87" t="s">
        <v>389</v>
      </c>
      <c r="E156" s="86">
        <v>470244</v>
      </c>
    </row>
    <row r="157" spans="2:5">
      <c r="B157" s="85">
        <v>154</v>
      </c>
      <c r="C157" s="84">
        <v>8.1</v>
      </c>
      <c r="D157" s="83" t="s">
        <v>391</v>
      </c>
      <c r="E157" s="82">
        <v>175041</v>
      </c>
    </row>
    <row r="158" spans="2:5">
      <c r="B158" s="89">
        <v>155</v>
      </c>
      <c r="C158" s="88">
        <v>8.1</v>
      </c>
      <c r="D158" s="87" t="s">
        <v>393</v>
      </c>
      <c r="E158" s="86">
        <v>312510</v>
      </c>
    </row>
    <row r="159" spans="2:5">
      <c r="B159" s="85">
        <v>156</v>
      </c>
      <c r="C159" s="84">
        <v>8.1</v>
      </c>
      <c r="D159" s="83" t="s">
        <v>395</v>
      </c>
      <c r="E159" s="82">
        <v>148410</v>
      </c>
    </row>
    <row r="160" spans="2:5">
      <c r="B160" s="89">
        <v>157</v>
      </c>
      <c r="C160" s="88">
        <v>8.1</v>
      </c>
      <c r="D160" s="87" t="s">
        <v>397</v>
      </c>
      <c r="E160" s="86">
        <v>56791</v>
      </c>
    </row>
    <row r="161" spans="2:5">
      <c r="B161" s="85">
        <v>158</v>
      </c>
      <c r="C161" s="84">
        <v>8.1</v>
      </c>
      <c r="D161" s="83" t="s">
        <v>399</v>
      </c>
      <c r="E161" s="82">
        <v>127072</v>
      </c>
    </row>
    <row r="162" spans="2:5">
      <c r="B162" s="89">
        <v>159</v>
      </c>
      <c r="C162" s="88">
        <v>8.1</v>
      </c>
      <c r="D162" s="87" t="s">
        <v>401</v>
      </c>
      <c r="E162" s="86">
        <v>180270</v>
      </c>
    </row>
    <row r="163" spans="2:5">
      <c r="B163" s="85">
        <v>160</v>
      </c>
      <c r="C163" s="84">
        <v>8.1</v>
      </c>
      <c r="D163" s="83" t="s">
        <v>403</v>
      </c>
      <c r="E163" s="82">
        <v>39033</v>
      </c>
    </row>
    <row r="164" spans="2:5">
      <c r="B164" s="89">
        <v>161</v>
      </c>
      <c r="C164" s="88">
        <v>8.1</v>
      </c>
      <c r="D164" s="87" t="s">
        <v>405</v>
      </c>
      <c r="E164" s="86">
        <v>190877</v>
      </c>
    </row>
    <row r="165" spans="2:5">
      <c r="B165" s="85">
        <v>162</v>
      </c>
      <c r="C165" s="84">
        <v>8.1</v>
      </c>
      <c r="D165" s="83" t="s">
        <v>407</v>
      </c>
      <c r="E165" s="82">
        <v>73505</v>
      </c>
    </row>
    <row r="166" spans="2:5">
      <c r="B166" s="89">
        <v>163</v>
      </c>
      <c r="C166" s="88">
        <v>8.1</v>
      </c>
      <c r="D166" s="87" t="s">
        <v>409</v>
      </c>
      <c r="E166" s="86">
        <v>406678</v>
      </c>
    </row>
    <row r="167" spans="2:5">
      <c r="B167" s="85">
        <v>164</v>
      </c>
      <c r="C167" s="84">
        <v>8.1</v>
      </c>
      <c r="D167" s="83" t="s">
        <v>411</v>
      </c>
      <c r="E167" s="82">
        <v>88095</v>
      </c>
    </row>
    <row r="168" spans="2:5">
      <c r="B168" s="89">
        <v>165</v>
      </c>
      <c r="C168" s="88">
        <v>8.1</v>
      </c>
      <c r="D168" s="87" t="s">
        <v>413</v>
      </c>
      <c r="E168" s="86">
        <v>507750</v>
      </c>
    </row>
    <row r="169" spans="2:5">
      <c r="B169" s="85">
        <v>166</v>
      </c>
      <c r="C169" s="84">
        <v>8.1</v>
      </c>
      <c r="D169" s="83" t="s">
        <v>415</v>
      </c>
      <c r="E169" s="82">
        <v>52582</v>
      </c>
    </row>
    <row r="170" spans="2:5">
      <c r="B170" s="89">
        <v>167</v>
      </c>
      <c r="C170" s="88">
        <v>8.1</v>
      </c>
      <c r="D170" s="87" t="s">
        <v>417</v>
      </c>
      <c r="E170" s="86">
        <v>65745</v>
      </c>
    </row>
    <row r="171" spans="2:5">
      <c r="B171" s="85">
        <v>168</v>
      </c>
      <c r="C171" s="84">
        <v>8.1</v>
      </c>
      <c r="D171" s="83" t="s">
        <v>419</v>
      </c>
      <c r="E171" s="82">
        <v>568037</v>
      </c>
    </row>
    <row r="172" spans="2:5">
      <c r="B172" s="89">
        <v>169</v>
      </c>
      <c r="C172" s="88">
        <v>8.1</v>
      </c>
      <c r="D172" s="87" t="s">
        <v>421</v>
      </c>
      <c r="E172" s="86">
        <v>249971</v>
      </c>
    </row>
    <row r="173" spans="2:5">
      <c r="B173" s="85">
        <v>170</v>
      </c>
      <c r="C173" s="84">
        <v>8.1</v>
      </c>
      <c r="D173" s="83" t="s">
        <v>423</v>
      </c>
      <c r="E173" s="82">
        <v>183277</v>
      </c>
    </row>
    <row r="174" spans="2:5">
      <c r="B174" s="89">
        <v>171</v>
      </c>
      <c r="C174" s="88">
        <v>8.1</v>
      </c>
      <c r="D174" s="87" t="s">
        <v>425</v>
      </c>
      <c r="E174" s="86">
        <v>263344</v>
      </c>
    </row>
    <row r="175" spans="2:5">
      <c r="B175" s="85">
        <v>172</v>
      </c>
      <c r="C175" s="84">
        <v>8.1</v>
      </c>
      <c r="D175" s="83" t="s">
        <v>427</v>
      </c>
      <c r="E175" s="82">
        <v>27843</v>
      </c>
    </row>
    <row r="176" spans="2:5">
      <c r="B176" s="89">
        <v>173</v>
      </c>
      <c r="C176" s="88">
        <v>8.1</v>
      </c>
      <c r="D176" s="87" t="s">
        <v>429</v>
      </c>
      <c r="E176" s="86">
        <v>69929</v>
      </c>
    </row>
    <row r="177" spans="2:5">
      <c r="B177" s="85">
        <v>174</v>
      </c>
      <c r="C177" s="84">
        <v>8.1</v>
      </c>
      <c r="D177" s="83" t="s">
        <v>431</v>
      </c>
      <c r="E177" s="82">
        <v>378300</v>
      </c>
    </row>
    <row r="178" spans="2:5">
      <c r="B178" s="89">
        <v>175</v>
      </c>
      <c r="C178" s="88">
        <v>8.1</v>
      </c>
      <c r="D178" s="87" t="s">
        <v>433</v>
      </c>
      <c r="E178" s="86">
        <v>303571</v>
      </c>
    </row>
    <row r="179" spans="2:5">
      <c r="B179" s="85">
        <v>176</v>
      </c>
      <c r="C179" s="84">
        <v>8.1</v>
      </c>
      <c r="D179" s="83" t="s">
        <v>435</v>
      </c>
      <c r="E179" s="82">
        <v>252241</v>
      </c>
    </row>
    <row r="180" spans="2:5">
      <c r="B180" s="89">
        <v>177</v>
      </c>
      <c r="C180" s="88">
        <v>8.1</v>
      </c>
      <c r="D180" s="87" t="s">
        <v>437</v>
      </c>
      <c r="E180" s="86">
        <v>106455</v>
      </c>
    </row>
    <row r="181" spans="2:5">
      <c r="B181" s="85">
        <v>178</v>
      </c>
      <c r="C181" s="84">
        <v>8.1</v>
      </c>
      <c r="D181" s="83" t="s">
        <v>439</v>
      </c>
      <c r="E181" s="82">
        <v>44437</v>
      </c>
    </row>
    <row r="182" spans="2:5">
      <c r="B182" s="89">
        <v>179</v>
      </c>
      <c r="C182" s="88">
        <v>8.1</v>
      </c>
      <c r="D182" s="87" t="s">
        <v>441</v>
      </c>
      <c r="E182" s="86">
        <v>47119</v>
      </c>
    </row>
    <row r="183" spans="2:5">
      <c r="B183" s="85">
        <v>180</v>
      </c>
      <c r="C183" s="84">
        <v>8.1</v>
      </c>
      <c r="D183" s="83" t="s">
        <v>443</v>
      </c>
      <c r="E183" s="82">
        <v>288159</v>
      </c>
    </row>
    <row r="184" spans="2:5">
      <c r="B184" s="89">
        <v>181</v>
      </c>
      <c r="C184" s="88">
        <v>8.1</v>
      </c>
      <c r="D184" s="87" t="s">
        <v>445</v>
      </c>
      <c r="E184" s="86">
        <v>182230</v>
      </c>
    </row>
    <row r="185" spans="2:5">
      <c r="B185" s="85">
        <v>182</v>
      </c>
      <c r="C185" s="84">
        <v>8.1</v>
      </c>
      <c r="D185" s="83" t="s">
        <v>447</v>
      </c>
      <c r="E185" s="82">
        <v>46028</v>
      </c>
    </row>
    <row r="186" spans="2:5">
      <c r="B186" s="89">
        <v>183</v>
      </c>
      <c r="C186" s="88">
        <v>8.1</v>
      </c>
      <c r="D186" s="87" t="s">
        <v>449</v>
      </c>
      <c r="E186" s="86">
        <v>316945</v>
      </c>
    </row>
    <row r="187" spans="2:5">
      <c r="B187" s="85">
        <v>184</v>
      </c>
      <c r="C187" s="84">
        <v>8.1</v>
      </c>
      <c r="D187" s="83" t="s">
        <v>451</v>
      </c>
      <c r="E187" s="82">
        <v>282250</v>
      </c>
    </row>
    <row r="188" spans="2:5">
      <c r="B188" s="89">
        <v>185</v>
      </c>
      <c r="C188" s="88">
        <v>8</v>
      </c>
      <c r="D188" s="87" t="s">
        <v>453</v>
      </c>
      <c r="E188" s="86">
        <v>398128</v>
      </c>
    </row>
    <row r="189" spans="2:5">
      <c r="B189" s="85">
        <v>186</v>
      </c>
      <c r="C189" s="84">
        <v>8</v>
      </c>
      <c r="D189" s="83" t="s">
        <v>455</v>
      </c>
      <c r="E189" s="82">
        <v>126624</v>
      </c>
    </row>
    <row r="190" spans="2:5">
      <c r="B190" s="89">
        <v>187</v>
      </c>
      <c r="C190" s="88">
        <v>8</v>
      </c>
      <c r="D190" s="87" t="s">
        <v>457</v>
      </c>
      <c r="E190" s="86">
        <v>120868</v>
      </c>
    </row>
    <row r="191" spans="2:5">
      <c r="B191" s="85">
        <v>188</v>
      </c>
      <c r="C191" s="84">
        <v>8</v>
      </c>
      <c r="D191" s="83" t="s">
        <v>459</v>
      </c>
      <c r="E191" s="82">
        <v>121059</v>
      </c>
    </row>
    <row r="192" spans="2:5">
      <c r="B192" s="89">
        <v>189</v>
      </c>
      <c r="C192" s="88">
        <v>8</v>
      </c>
      <c r="D192" s="87" t="s">
        <v>461</v>
      </c>
      <c r="E192" s="86">
        <v>67759</v>
      </c>
    </row>
    <row r="193" spans="2:5">
      <c r="B193" s="85">
        <v>190</v>
      </c>
      <c r="C193" s="84">
        <v>8</v>
      </c>
      <c r="D193" s="83" t="s">
        <v>463</v>
      </c>
      <c r="E193" s="82">
        <v>110584</v>
      </c>
    </row>
    <row r="194" spans="2:5">
      <c r="B194" s="89">
        <v>191</v>
      </c>
      <c r="C194" s="88">
        <v>8</v>
      </c>
      <c r="D194" s="87" t="s">
        <v>465</v>
      </c>
      <c r="E194" s="86">
        <v>322172</v>
      </c>
    </row>
    <row r="195" spans="2:5">
      <c r="B195" s="85">
        <v>192</v>
      </c>
      <c r="C195" s="84">
        <v>8</v>
      </c>
      <c r="D195" s="83" t="s">
        <v>467</v>
      </c>
      <c r="E195" s="82">
        <v>344294</v>
      </c>
    </row>
    <row r="196" spans="2:5">
      <c r="B196" s="89">
        <v>193</v>
      </c>
      <c r="C196" s="88">
        <v>8</v>
      </c>
      <c r="D196" s="87" t="s">
        <v>469</v>
      </c>
      <c r="E196" s="86">
        <v>36479</v>
      </c>
    </row>
    <row r="197" spans="2:5">
      <c r="B197" s="85">
        <v>194</v>
      </c>
      <c r="C197" s="84">
        <v>8</v>
      </c>
      <c r="D197" s="83" t="s">
        <v>471</v>
      </c>
      <c r="E197" s="82">
        <v>44571</v>
      </c>
    </row>
    <row r="198" spans="2:5">
      <c r="B198" s="89">
        <v>195</v>
      </c>
      <c r="C198" s="88">
        <v>8</v>
      </c>
      <c r="D198" s="87" t="s">
        <v>474</v>
      </c>
      <c r="E198" s="86">
        <v>149389</v>
      </c>
    </row>
    <row r="199" spans="2:5">
      <c r="B199" s="85">
        <v>196</v>
      </c>
      <c r="C199" s="84">
        <v>8</v>
      </c>
      <c r="D199" s="83" t="s">
        <v>476</v>
      </c>
      <c r="E199" s="82">
        <v>28676</v>
      </c>
    </row>
    <row r="200" spans="2:5">
      <c r="B200" s="89">
        <v>197</v>
      </c>
      <c r="C200" s="88">
        <v>8</v>
      </c>
      <c r="D200" s="87" t="s">
        <v>478</v>
      </c>
      <c r="E200" s="86">
        <v>373745</v>
      </c>
    </row>
    <row r="201" spans="2:5">
      <c r="B201" s="85">
        <v>198</v>
      </c>
      <c r="C201" s="84">
        <v>8</v>
      </c>
      <c r="D201" s="83" t="s">
        <v>480</v>
      </c>
      <c r="E201" s="82">
        <v>207589</v>
      </c>
    </row>
    <row r="202" spans="2:5">
      <c r="B202" s="89">
        <v>199</v>
      </c>
      <c r="C202" s="88">
        <v>8</v>
      </c>
      <c r="D202" s="87" t="s">
        <v>482</v>
      </c>
      <c r="E202" s="86">
        <v>38192</v>
      </c>
    </row>
    <row r="203" spans="2:5">
      <c r="B203" s="85">
        <v>200</v>
      </c>
      <c r="C203" s="84">
        <v>8</v>
      </c>
      <c r="D203" s="83" t="s">
        <v>484</v>
      </c>
      <c r="E203" s="82">
        <v>43710</v>
      </c>
    </row>
    <row r="204" spans="2:5">
      <c r="B204" s="89">
        <v>201</v>
      </c>
      <c r="C204" s="88">
        <v>8</v>
      </c>
      <c r="D204" s="87" t="s">
        <v>486</v>
      </c>
      <c r="E204" s="86">
        <v>39917</v>
      </c>
    </row>
    <row r="205" spans="2:5">
      <c r="B205" s="85">
        <v>202</v>
      </c>
      <c r="C205" s="84">
        <v>8</v>
      </c>
      <c r="D205" s="83" t="s">
        <v>488</v>
      </c>
      <c r="E205" s="82">
        <v>32409</v>
      </c>
    </row>
    <row r="206" spans="2:5">
      <c r="B206" s="89">
        <v>203</v>
      </c>
      <c r="C206" s="88">
        <v>8</v>
      </c>
      <c r="D206" s="87" t="s">
        <v>490</v>
      </c>
      <c r="E206" s="86">
        <v>32242</v>
      </c>
    </row>
    <row r="207" spans="2:5">
      <c r="B207" s="85">
        <v>204</v>
      </c>
      <c r="C207" s="84">
        <v>8</v>
      </c>
      <c r="D207" s="83" t="s">
        <v>492</v>
      </c>
      <c r="E207" s="82">
        <v>54451</v>
      </c>
    </row>
    <row r="208" spans="2:5">
      <c r="B208" s="89">
        <v>205</v>
      </c>
      <c r="C208" s="88">
        <v>8</v>
      </c>
      <c r="D208" s="87" t="s">
        <v>494</v>
      </c>
      <c r="E208" s="86">
        <v>53501</v>
      </c>
    </row>
    <row r="209" spans="2:5">
      <c r="B209" s="85">
        <v>206</v>
      </c>
      <c r="C209" s="84">
        <v>8</v>
      </c>
      <c r="D209" s="83" t="s">
        <v>496</v>
      </c>
      <c r="E209" s="82">
        <v>220323</v>
      </c>
    </row>
    <row r="210" spans="2:5">
      <c r="B210" s="89">
        <v>207</v>
      </c>
      <c r="C210" s="88">
        <v>8</v>
      </c>
      <c r="D210" s="87" t="s">
        <v>498</v>
      </c>
      <c r="E210" s="86">
        <v>213984</v>
      </c>
    </row>
    <row r="211" spans="2:5">
      <c r="B211" s="85">
        <v>208</v>
      </c>
      <c r="C211" s="84">
        <v>8</v>
      </c>
      <c r="D211" s="83" t="s">
        <v>500</v>
      </c>
      <c r="E211" s="82">
        <v>425904</v>
      </c>
    </row>
    <row r="212" spans="2:5">
      <c r="B212" s="89">
        <v>209</v>
      </c>
      <c r="C212" s="88">
        <v>8</v>
      </c>
      <c r="D212" s="87" t="s">
        <v>502</v>
      </c>
      <c r="E212" s="86">
        <v>65291</v>
      </c>
    </row>
    <row r="213" spans="2:5">
      <c r="B213" s="85">
        <v>210</v>
      </c>
      <c r="C213" s="84">
        <v>8</v>
      </c>
      <c r="D213" s="83" t="s">
        <v>504</v>
      </c>
      <c r="E213" s="82">
        <v>33518</v>
      </c>
    </row>
    <row r="214" spans="2:5">
      <c r="B214" s="89">
        <v>211</v>
      </c>
      <c r="C214" s="88">
        <v>8</v>
      </c>
      <c r="D214" s="87" t="s">
        <v>507</v>
      </c>
      <c r="E214" s="86">
        <v>66041</v>
      </c>
    </row>
    <row r="215" spans="2:5">
      <c r="B215" s="85">
        <v>212</v>
      </c>
      <c r="C215" s="84">
        <v>8</v>
      </c>
      <c r="D215" s="83" t="s">
        <v>509</v>
      </c>
      <c r="E215" s="82">
        <v>51331</v>
      </c>
    </row>
    <row r="216" spans="2:5">
      <c r="B216" s="89">
        <v>213</v>
      </c>
      <c r="C216" s="88">
        <v>8</v>
      </c>
      <c r="D216" s="87" t="s">
        <v>511</v>
      </c>
      <c r="E216" s="86">
        <v>69583</v>
      </c>
    </row>
    <row r="217" spans="2:5">
      <c r="B217" s="85">
        <v>214</v>
      </c>
      <c r="C217" s="84">
        <v>8</v>
      </c>
      <c r="D217" s="83" t="s">
        <v>513</v>
      </c>
      <c r="E217" s="82">
        <v>328336</v>
      </c>
    </row>
    <row r="218" spans="2:5">
      <c r="B218" s="89">
        <v>215</v>
      </c>
      <c r="C218" s="88">
        <v>8</v>
      </c>
      <c r="D218" s="87" t="s">
        <v>515</v>
      </c>
      <c r="E218" s="86">
        <v>27430</v>
      </c>
    </row>
    <row r="219" spans="2:5">
      <c r="B219" s="85">
        <v>216</v>
      </c>
      <c r="C219" s="84">
        <v>8</v>
      </c>
      <c r="D219" s="83" t="s">
        <v>517</v>
      </c>
      <c r="E219" s="82">
        <v>63858</v>
      </c>
    </row>
    <row r="220" spans="2:5">
      <c r="B220" s="89">
        <v>217</v>
      </c>
      <c r="C220" s="88">
        <v>8</v>
      </c>
      <c r="D220" s="87" t="s">
        <v>519</v>
      </c>
      <c r="E220" s="86">
        <v>407875</v>
      </c>
    </row>
    <row r="221" spans="2:5">
      <c r="B221" s="85">
        <v>218</v>
      </c>
      <c r="C221" s="84">
        <v>8</v>
      </c>
      <c r="D221" s="83" t="s">
        <v>521</v>
      </c>
      <c r="E221" s="82">
        <v>63443</v>
      </c>
    </row>
    <row r="222" spans="2:5">
      <c r="B222" s="89">
        <v>219</v>
      </c>
      <c r="C222" s="88">
        <v>8</v>
      </c>
      <c r="D222" s="87" t="s">
        <v>523</v>
      </c>
      <c r="E222" s="86">
        <v>246325</v>
      </c>
    </row>
    <row r="223" spans="2:5">
      <c r="B223" s="85">
        <v>220</v>
      </c>
      <c r="C223" s="84">
        <v>8</v>
      </c>
      <c r="D223" s="83" t="s">
        <v>525</v>
      </c>
      <c r="E223" s="82">
        <v>519625</v>
      </c>
    </row>
    <row r="224" spans="2:5">
      <c r="B224" s="89">
        <v>221</v>
      </c>
      <c r="C224" s="88">
        <v>8</v>
      </c>
      <c r="D224" s="87" t="s">
        <v>527</v>
      </c>
      <c r="E224" s="86">
        <v>33873</v>
      </c>
    </row>
    <row r="225" spans="2:5">
      <c r="B225" s="85">
        <v>222</v>
      </c>
      <c r="C225" s="84">
        <v>8</v>
      </c>
      <c r="D225" s="83" t="s">
        <v>529</v>
      </c>
      <c r="E225" s="82">
        <v>38373</v>
      </c>
    </row>
    <row r="226" spans="2:5">
      <c r="B226" s="89">
        <v>223</v>
      </c>
      <c r="C226" s="88">
        <v>8</v>
      </c>
      <c r="D226" s="87" t="s">
        <v>532</v>
      </c>
      <c r="E226" s="86">
        <v>303847</v>
      </c>
    </row>
    <row r="227" spans="2:5">
      <c r="B227" s="85">
        <v>224</v>
      </c>
      <c r="C227" s="84">
        <v>8</v>
      </c>
      <c r="D227" s="83" t="s">
        <v>534</v>
      </c>
      <c r="E227" s="82">
        <v>30643</v>
      </c>
    </row>
    <row r="228" spans="2:5">
      <c r="B228" s="89">
        <v>225</v>
      </c>
      <c r="C228" s="88">
        <v>8</v>
      </c>
      <c r="D228" s="87" t="s">
        <v>536</v>
      </c>
      <c r="E228" s="86">
        <v>43524</v>
      </c>
    </row>
    <row r="229" spans="2:5">
      <c r="B229" s="85">
        <v>226</v>
      </c>
      <c r="C229" s="84">
        <v>8</v>
      </c>
      <c r="D229" s="83" t="s">
        <v>538</v>
      </c>
      <c r="E229" s="82">
        <v>344256</v>
      </c>
    </row>
    <row r="230" spans="2:5">
      <c r="B230" s="89">
        <v>227</v>
      </c>
      <c r="C230" s="88">
        <v>8</v>
      </c>
      <c r="D230" s="87" t="s">
        <v>540</v>
      </c>
      <c r="E230" s="86">
        <v>60767</v>
      </c>
    </row>
    <row r="231" spans="2:5">
      <c r="B231" s="85">
        <v>228</v>
      </c>
      <c r="C231" s="84">
        <v>8</v>
      </c>
      <c r="D231" s="83" t="s">
        <v>542</v>
      </c>
      <c r="E231" s="82">
        <v>362442</v>
      </c>
    </row>
    <row r="232" spans="2:5">
      <c r="B232" s="89">
        <v>229</v>
      </c>
      <c r="C232" s="88">
        <v>8</v>
      </c>
      <c r="D232" s="87" t="s">
        <v>544</v>
      </c>
      <c r="E232" s="86">
        <v>316890</v>
      </c>
    </row>
    <row r="233" spans="2:5">
      <c r="B233" s="85">
        <v>230</v>
      </c>
      <c r="C233" s="84">
        <v>8</v>
      </c>
      <c r="D233" s="83" t="s">
        <v>546</v>
      </c>
      <c r="E233" s="82">
        <v>86593</v>
      </c>
    </row>
    <row r="234" spans="2:5">
      <c r="B234" s="89">
        <v>231</v>
      </c>
      <c r="C234" s="88">
        <v>8</v>
      </c>
      <c r="D234" s="87" t="s">
        <v>548</v>
      </c>
      <c r="E234" s="86">
        <v>82374</v>
      </c>
    </row>
    <row r="235" spans="2:5">
      <c r="B235" s="85">
        <v>232</v>
      </c>
      <c r="C235" s="84">
        <v>8</v>
      </c>
      <c r="D235" s="83" t="s">
        <v>550</v>
      </c>
      <c r="E235" s="82">
        <v>69702</v>
      </c>
    </row>
    <row r="236" spans="2:5">
      <c r="B236" s="89">
        <v>233</v>
      </c>
      <c r="C236" s="88">
        <v>8</v>
      </c>
      <c r="D236" s="87" t="s">
        <v>552</v>
      </c>
      <c r="E236" s="86">
        <v>352517</v>
      </c>
    </row>
    <row r="237" spans="2:5">
      <c r="B237" s="85">
        <v>234</v>
      </c>
      <c r="C237" s="84">
        <v>8</v>
      </c>
      <c r="D237" s="83" t="s">
        <v>554</v>
      </c>
      <c r="E237" s="82">
        <v>388592</v>
      </c>
    </row>
    <row r="238" spans="2:5">
      <c r="B238" s="89">
        <v>235</v>
      </c>
      <c r="C238" s="88">
        <v>8</v>
      </c>
      <c r="D238" s="87" t="s">
        <v>556</v>
      </c>
      <c r="E238" s="86">
        <v>436151</v>
      </c>
    </row>
    <row r="239" spans="2:5">
      <c r="B239" s="85">
        <v>236</v>
      </c>
      <c r="C239" s="84">
        <v>8</v>
      </c>
      <c r="D239" s="83" t="s">
        <v>558</v>
      </c>
      <c r="E239" s="82">
        <v>276674</v>
      </c>
    </row>
    <row r="240" spans="2:5">
      <c r="B240" s="89">
        <v>237</v>
      </c>
      <c r="C240" s="88">
        <v>8</v>
      </c>
      <c r="D240" s="87" t="s">
        <v>560</v>
      </c>
      <c r="E240" s="86">
        <v>36751</v>
      </c>
    </row>
    <row r="241" spans="2:5">
      <c r="B241" s="85">
        <v>238</v>
      </c>
      <c r="C241" s="84">
        <v>8</v>
      </c>
      <c r="D241" s="83" t="s">
        <v>562</v>
      </c>
      <c r="E241" s="82">
        <v>103929</v>
      </c>
    </row>
    <row r="242" spans="2:5">
      <c r="B242" s="89">
        <v>239</v>
      </c>
      <c r="C242" s="88">
        <v>8</v>
      </c>
      <c r="D242" s="87" t="s">
        <v>564</v>
      </c>
      <c r="E242" s="86">
        <v>63865</v>
      </c>
    </row>
    <row r="243" spans="2:5">
      <c r="B243" s="85">
        <v>240</v>
      </c>
      <c r="C243" s="84">
        <v>8</v>
      </c>
      <c r="D243" s="83" t="s">
        <v>566</v>
      </c>
      <c r="E243" s="82">
        <v>83178</v>
      </c>
    </row>
    <row r="244" spans="2:5">
      <c r="B244" s="89">
        <v>241</v>
      </c>
      <c r="C244" s="88">
        <v>8</v>
      </c>
      <c r="D244" s="87" t="s">
        <v>568</v>
      </c>
      <c r="E244" s="86">
        <v>132672</v>
      </c>
    </row>
    <row r="245" spans="2:5">
      <c r="B245" s="85">
        <v>242</v>
      </c>
      <c r="C245" s="84">
        <v>8</v>
      </c>
      <c r="D245" s="83" t="s">
        <v>570</v>
      </c>
      <c r="E245" s="82">
        <v>53307</v>
      </c>
    </row>
    <row r="246" spans="2:5">
      <c r="B246" s="89">
        <v>243</v>
      </c>
      <c r="C246" s="88">
        <v>7.9</v>
      </c>
      <c r="D246" s="87" t="s">
        <v>572</v>
      </c>
      <c r="E246" s="86">
        <v>189229</v>
      </c>
    </row>
    <row r="247" spans="2:5">
      <c r="B247" s="85">
        <v>244</v>
      </c>
      <c r="C247" s="84">
        <v>7.9</v>
      </c>
      <c r="D247" s="83" t="s">
        <v>574</v>
      </c>
      <c r="E247" s="82">
        <v>43438</v>
      </c>
    </row>
    <row r="248" spans="2:5">
      <c r="B248" s="89">
        <v>245</v>
      </c>
      <c r="C248" s="88">
        <v>7.9</v>
      </c>
      <c r="D248" s="87" t="s">
        <v>576</v>
      </c>
      <c r="E248" s="86">
        <v>35695</v>
      </c>
    </row>
    <row r="249" spans="2:5">
      <c r="B249" s="85">
        <v>246</v>
      </c>
      <c r="C249" s="84">
        <v>7.9</v>
      </c>
      <c r="D249" s="83" t="s">
        <v>579</v>
      </c>
      <c r="E249" s="82">
        <v>256159</v>
      </c>
    </row>
    <row r="250" spans="2:5">
      <c r="B250" s="89">
        <v>247</v>
      </c>
      <c r="C250" s="88">
        <v>7.9</v>
      </c>
      <c r="D250" s="87" t="s">
        <v>581</v>
      </c>
      <c r="E250" s="86">
        <v>37081</v>
      </c>
    </row>
    <row r="251" spans="2:5">
      <c r="B251" s="85">
        <v>248</v>
      </c>
      <c r="C251" s="84">
        <v>7.9</v>
      </c>
      <c r="D251" s="83" t="s">
        <v>583</v>
      </c>
      <c r="E251" s="82">
        <v>45893</v>
      </c>
    </row>
    <row r="252" spans="2:5">
      <c r="B252" s="89">
        <v>249</v>
      </c>
      <c r="C252" s="88">
        <v>7.9</v>
      </c>
      <c r="D252" s="87" t="s">
        <v>585</v>
      </c>
      <c r="E252" s="86">
        <v>100974</v>
      </c>
    </row>
    <row r="253" spans="2:5">
      <c r="B253" s="85">
        <v>250</v>
      </c>
      <c r="C253" s="84">
        <v>7.9</v>
      </c>
      <c r="D253" s="83" t="s">
        <v>587</v>
      </c>
      <c r="E253" s="82">
        <v>62517</v>
      </c>
    </row>
    <row r="254" spans="2:5">
      <c r="B254" s="81" t="s">
        <v>683</v>
      </c>
      <c r="D254" s="76"/>
    </row>
    <row r="255" spans="2:5">
      <c r="B255" s="79"/>
      <c r="D255" s="76"/>
    </row>
    <row r="256" spans="2:5">
      <c r="B256" s="80" t="s">
        <v>682</v>
      </c>
      <c r="D256" s="76"/>
    </row>
    <row r="257" spans="2:4">
      <c r="B257" s="79"/>
      <c r="D257" s="76"/>
    </row>
    <row r="258" spans="2:4">
      <c r="B258" s="78" t="s">
        <v>681</v>
      </c>
      <c r="D258" s="76"/>
    </row>
    <row r="259" spans="2:4">
      <c r="B259" s="77" t="s">
        <v>680</v>
      </c>
      <c r="D259" s="76"/>
    </row>
    <row r="260" spans="2:4">
      <c r="B260" s="77" t="s">
        <v>679</v>
      </c>
      <c r="D260" s="76"/>
    </row>
    <row r="261" spans="2:4">
      <c r="B261" s="77" t="s">
        <v>678</v>
      </c>
      <c r="D261" s="76"/>
    </row>
    <row r="262" spans="2:4">
      <c r="B262" s="77" t="s">
        <v>677</v>
      </c>
      <c r="D262" s="76"/>
    </row>
  </sheetData>
  <hyperlinks>
    <hyperlink ref="D4" r:id="rId1" display="http://www.imdb.com/title/tt0111161/"/>
    <hyperlink ref="D5" r:id="rId2" display="http://www.imdb.com/title/tt0068646/"/>
    <hyperlink ref="D6" r:id="rId3" display="http://www.imdb.com/title/tt0071562/"/>
    <hyperlink ref="D7" r:id="rId4" display="http://www.imdb.com/title/tt0110912/"/>
    <hyperlink ref="D8" r:id="rId5" display="http://www.imdb.com/title/tt0060196/"/>
    <hyperlink ref="D9" r:id="rId6" display="http://www.imdb.com/title/tt0468569/"/>
    <hyperlink ref="D10" r:id="rId7" display="http://www.imdb.com/title/tt0050083/"/>
    <hyperlink ref="D11" r:id="rId8" display="http://www.imdb.com/title/tt0108052/"/>
    <hyperlink ref="D12" r:id="rId9" display="http://www.imdb.com/title/tt0167260/"/>
    <hyperlink ref="D13" r:id="rId10" display="http://www.imdb.com/title/tt0137523/"/>
    <hyperlink ref="D14" r:id="rId11" display="http://www.imdb.com/title/tt0080684/"/>
    <hyperlink ref="D15" r:id="rId12" display="http://www.imdb.com/title/tt0120737/"/>
    <hyperlink ref="D16" r:id="rId13" display="http://www.imdb.com/title/tt0073486/"/>
    <hyperlink ref="D17" r:id="rId14" display="http://www.imdb.com/title/tt0099685/"/>
    <hyperlink ref="D18" r:id="rId15" display="http://www.imdb.com/title/tt0047478/"/>
    <hyperlink ref="D19" r:id="rId16" display="http://www.imdb.com/title/tt1375666/"/>
    <hyperlink ref="D20" r:id="rId17" display="http://www.imdb.com/title/tt0076759/"/>
    <hyperlink ref="D21" r:id="rId18" display="http://www.imdb.com/title/tt0109830/"/>
    <hyperlink ref="D22" r:id="rId19" display="http://www.imdb.com/title/tt0133093/"/>
    <hyperlink ref="D23" r:id="rId20" display="http://www.imdb.com/title/tt0167261/"/>
    <hyperlink ref="D24" r:id="rId21" display="http://www.imdb.com/title/tt0317248/"/>
    <hyperlink ref="D25" r:id="rId22" display="http://www.imdb.com/title/tt0102926/"/>
    <hyperlink ref="D26" r:id="rId23" display="http://www.imdb.com/title/tt0114369/"/>
    <hyperlink ref="D27" r:id="rId24" display="http://www.imdb.com/title/tt0064116/"/>
    <hyperlink ref="D28" r:id="rId25" display="http://www.imdb.com/title/tt0034583/"/>
    <hyperlink ref="D29" r:id="rId26" display="http://www.imdb.com/title/tt0114814/"/>
    <hyperlink ref="D30" r:id="rId27" display="http://www.imdb.com/title/tt0082971/"/>
    <hyperlink ref="D31" r:id="rId28" display="http://www.imdb.com/title/tt0047396/"/>
    <hyperlink ref="D32" r:id="rId29" display="http://www.imdb.com/title/tt0038650/"/>
    <hyperlink ref="D33" r:id="rId30" display="http://www.imdb.com/title/tt0054215/"/>
    <hyperlink ref="D34" r:id="rId31" display="http://www.imdb.com/title/tt0110413/"/>
    <hyperlink ref="D35" r:id="rId32" display="http://www.imdb.com/title/tt0043014/"/>
    <hyperlink ref="D36" r:id="rId33" display="http://www.imdb.com/title/tt0120586/"/>
    <hyperlink ref="D37" r:id="rId34" display="http://www.imdb.com/title/tt0078788/"/>
    <hyperlink ref="D38" r:id="rId35" display="http://www.imdb.com/title/tt0103064/"/>
    <hyperlink ref="D39" r:id="rId36" display="http://www.imdb.com/title/tt0209144/"/>
    <hyperlink ref="D40" r:id="rId37" display="http://www.imdb.com/title/tt0120815/"/>
    <hyperlink ref="D41" r:id="rId38" display="http://www.imdb.com/title/tt0021749/"/>
    <hyperlink ref="D42" r:id="rId39" display="http://www.imdb.com/title/tt0057012/"/>
    <hyperlink ref="D43" r:id="rId40" display="http://www.imdb.com/title/tt0078748/"/>
    <hyperlink ref="D44" r:id="rId41" display="http://www.imdb.com/title/tt0027977/"/>
    <hyperlink ref="D45" r:id="rId42" display="http://www.imdb.com/title/tt0245429/"/>
    <hyperlink ref="D46" r:id="rId43" display="http://www.imdb.com/title/tt1454468/"/>
    <hyperlink ref="D47" r:id="rId44" display="http://www.imdb.com/title/tt0053125/"/>
    <hyperlink ref="D48" r:id="rId45" display="http://www.imdb.com/title/tt0088763/"/>
    <hyperlink ref="D49" r:id="rId46" display="http://www.imdb.com/title/tt0033467/"/>
    <hyperlink ref="D50" r:id="rId47" display="http://www.imdb.com/title/tt0253474/"/>
    <hyperlink ref="D51" r:id="rId48" display="http://www.imdb.com/title/tt0022100/"/>
    <hyperlink ref="D52" r:id="rId49" display="http://www.imdb.com/title/tt0118799/"/>
    <hyperlink ref="D53" r:id="rId50" display="http://www.imdb.com/title/tt0081505/"/>
    <hyperlink ref="D54" r:id="rId51" display="http://www.imdb.com/title/tt0407887/"/>
    <hyperlink ref="D55" r:id="rId52" display="http://www.imdb.com/title/tt0050825/"/>
    <hyperlink ref="D56" r:id="rId53" display="http://www.imdb.com/title/tt0052357/"/>
    <hyperlink ref="D57" r:id="rId54" display="http://www.imdb.com/title/tt0169547/"/>
    <hyperlink ref="D58" r:id="rId55" display="http://www.imdb.com/title/tt1853728/"/>
    <hyperlink ref="D59" r:id="rId56" display="http://www.imdb.com/title/tt0036775/"/>
    <hyperlink ref="D60" r:id="rId57" display="http://www.imdb.com/title/tt0075314/"/>
    <hyperlink ref="D61" r:id="rId58" display="http://www.imdb.com/title/tt1345836/"/>
    <hyperlink ref="D62" r:id="rId59" display="http://www.imdb.com/title/tt0090605/"/>
    <hyperlink ref="D63" r:id="rId60" display="http://www.imdb.com/title/tt0120689/"/>
    <hyperlink ref="D64" r:id="rId61" display="http://www.imdb.com/title/tt1675434/"/>
    <hyperlink ref="D65" r:id="rId62" display="http://www.imdb.com/title/tt0172495/"/>
    <hyperlink ref="D66" r:id="rId63" display="http://www.imdb.com/title/tt0910970/"/>
    <hyperlink ref="D67" r:id="rId64" display="http://www.imdb.com/title/tt0405094/"/>
    <hyperlink ref="D68" r:id="rId65" display="http://www.imdb.com/title/tt0435761/"/>
    <hyperlink ref="D69" r:id="rId66" display="http://www.imdb.com/title/tt0032553/"/>
    <hyperlink ref="D70" r:id="rId67" display="http://www.imdb.com/title/tt0066921/"/>
    <hyperlink ref="D71" r:id="rId68" display="http://www.imdb.com/title/tt0482571/"/>
    <hyperlink ref="D72" r:id="rId69" display="http://www.imdb.com/title/tt0211915/"/>
    <hyperlink ref="D73" r:id="rId70" display="http://www.imdb.com/title/tt0056172/"/>
    <hyperlink ref="D74" r:id="rId71" display="http://www.imdb.com/title/tt0056592/"/>
    <hyperlink ref="D75" r:id="rId72" display="http://www.imdb.com/title/tt0105236/"/>
    <hyperlink ref="D76" r:id="rId73" display="http://www.imdb.com/title/tt0082096/"/>
    <hyperlink ref="D77" r:id="rId74" display="http://www.imdb.com/title/tt0095765/"/>
    <hyperlink ref="D78" r:id="rId75" display="http://www.imdb.com/title/tt0110357/"/>
    <hyperlink ref="D79" r:id="rId76" display="http://www.imdb.com/title/tt0040897/"/>
    <hyperlink ref="D80" r:id="rId77" display="http://www.imdb.com/title/tt0041959/"/>
    <hyperlink ref="D81" r:id="rId78" display="http://www.imdb.com/title/tt0087843/"/>
    <hyperlink ref="D82" r:id="rId79" display="http://www.imdb.com/title/tt0180093/"/>
    <hyperlink ref="D83" r:id="rId80" display="http://www.imdb.com/title/tt0086190/"/>
    <hyperlink ref="D84" r:id="rId81" display="http://www.imdb.com/title/tt0338013/"/>
    <hyperlink ref="D85" r:id="rId82" display="http://www.imdb.com/title/tt0093058/"/>
    <hyperlink ref="D86" r:id="rId83" display="http://www.imdb.com/title/tt0112573/"/>
    <hyperlink ref="D87" r:id="rId84" display="http://www.imdb.com/title/tt0119488/"/>
    <hyperlink ref="D88" r:id="rId85" display="http://www.imdb.com/title/tt0364569/"/>
    <hyperlink ref="D89" r:id="rId86" display="http://www.imdb.com/title/tt0045152/"/>
    <hyperlink ref="D90" r:id="rId87" display="http://www.imdb.com/title/tt0017136/"/>
    <hyperlink ref="D91" r:id="rId88" display="http://www.imdb.com/title/tt0071315/"/>
    <hyperlink ref="D92" r:id="rId89" display="http://www.imdb.com/title/tt0042876/"/>
    <hyperlink ref="D93" r:id="rId90" display="http://www.imdb.com/title/tt0053291/"/>
    <hyperlink ref="D94" r:id="rId91" display="http://www.imdb.com/title/tt0040522/"/>
    <hyperlink ref="D95" r:id="rId92" display="http://www.imdb.com/title/tt0042192/"/>
    <hyperlink ref="D96" r:id="rId93" display="http://www.imdb.com/title/tt0071853/"/>
    <hyperlink ref="D97" r:id="rId94" display="http://www.imdb.com/title/tt0119698/"/>
    <hyperlink ref="D98" r:id="rId95" display="http://www.imdb.com/title/tt0086879/"/>
    <hyperlink ref="D99" r:id="rId96" display="http://www.imdb.com/title/tt0062622/"/>
    <hyperlink ref="D100" r:id="rId97" display="http://www.imdb.com/title/tt0051201/"/>
    <hyperlink ref="D101" r:id="rId98" display="http://www.imdb.com/title/tt0053604/"/>
    <hyperlink ref="D102" r:id="rId99" display="http://www.imdb.com/title/tt0070735/"/>
    <hyperlink ref="D103" r:id="rId100" display="http://www.imdb.com/title/tt0105695/"/>
    <hyperlink ref="D104" r:id="rId101" display="http://www.imdb.com/title/tt0095327/"/>
    <hyperlink ref="D105" r:id="rId102" display="http://www.imdb.com/title/tt0097576/"/>
    <hyperlink ref="D106" r:id="rId103" display="http://www.imdb.com/title/tt0081398/"/>
    <hyperlink ref="D107" r:id="rId104" display="http://www.imdb.com/title/tt0050212/"/>
    <hyperlink ref="D108" r:id="rId105" display="http://www.imdb.com/title/tt0095016/"/>
    <hyperlink ref="D109" r:id="rId106" display="http://www.imdb.com/title/tt0055630/"/>
    <hyperlink ref="D110" r:id="rId107" display="http://www.imdb.com/title/tt0372784/"/>
    <hyperlink ref="D111" r:id="rId108" display="http://www.imdb.com/title/tt1832382/"/>
    <hyperlink ref="D112" r:id="rId109" display="http://www.imdb.com/title/tt0361748/"/>
    <hyperlink ref="D113" r:id="rId110" display="http://www.imdb.com/title/tt0059578/"/>
    <hyperlink ref="D114" r:id="rId111" display="http://www.imdb.com/title/tt0031679/"/>
    <hyperlink ref="D115" r:id="rId112" display="http://www.imdb.com/title/tt0208092/"/>
    <hyperlink ref="D116" r:id="rId113" display="http://www.imdb.com/title/tt0114709/"/>
    <hyperlink ref="D117" r:id="rId114" display="http://www.imdb.com/title/tt0047296/"/>
    <hyperlink ref="D118" r:id="rId115" display="http://www.imdb.com/title/tt0057115/"/>
    <hyperlink ref="D119" r:id="rId116" display="http://www.imdb.com/title/tt0363163/"/>
    <hyperlink ref="D120" r:id="rId117" display="http://www.imdb.com/title/tt0457430/"/>
    <hyperlink ref="D121" r:id="rId118" display="http://www.imdb.com/title/tt1049413/"/>
    <hyperlink ref="D122" r:id="rId119" display="http://www.imdb.com/title/tt0017925/"/>
    <hyperlink ref="D123" r:id="rId120" display="http://www.imdb.com/title/tt0050976/"/>
    <hyperlink ref="D124" r:id="rId121" display="http://www.imdb.com/title/tt0113277/"/>
    <hyperlink ref="D125" r:id="rId122" display="http://www.imdb.com/title/tt0080678/"/>
    <hyperlink ref="D126" r:id="rId123" display="http://www.imdb.com/title/tt0033870/"/>
    <hyperlink ref="D127" r:id="rId124" display="http://www.imdb.com/title/tt0012349/"/>
    <hyperlink ref="D128" r:id="rId125" display="http://www.imdb.com/title/tt0083658/"/>
    <hyperlink ref="D129" r:id="rId126" display="http://www.imdb.com/title/tt0050986/"/>
    <hyperlink ref="D130" r:id="rId127" display="http://www.imdb.com/title/tt0032976/"/>
    <hyperlink ref="D131" r:id="rId128" display="http://www.imdb.com/title/tt0086250/"/>
    <hyperlink ref="D132" r:id="rId129" display="http://www.imdb.com/title/tt0044741/"/>
    <hyperlink ref="D133" r:id="rId130" display="http://www.imdb.com/title/tt0089881/"/>
    <hyperlink ref="D134" r:id="rId131" display="http://www.imdb.com/title/tt0116282/"/>
    <hyperlink ref="D135" r:id="rId132" display="http://www.imdb.com/title/tt1205489/"/>
    <hyperlink ref="D136" r:id="rId133" display="http://www.imdb.com/title/tt0052311/"/>
    <hyperlink ref="D137" r:id="rId134" display="http://www.imdb.com/title/tt0118715/"/>
    <hyperlink ref="D138" r:id="rId135" display="http://www.imdb.com/title/tt0015864/"/>
    <hyperlink ref="D139" r:id="rId136" display="http://www.imdb.com/title/tt0077416/"/>
    <hyperlink ref="D140" r:id="rId137" display="http://www.imdb.com/title/tt0061512/"/>
    <hyperlink ref="D141" r:id="rId138" display="http://www.imdb.com/title/tt0025316/"/>
    <hyperlink ref="D142" r:id="rId139" display="http://www.imdb.com/title/tt0046911/"/>
    <hyperlink ref="D143" r:id="rId140" display="http://www.imdb.com/title/tt0477348/"/>
    <hyperlink ref="D144" r:id="rId141" display="http://www.imdb.com/title/tt0167404/"/>
    <hyperlink ref="D145" r:id="rId142" display="http://www.imdb.com/title/tt0120735/"/>
    <hyperlink ref="D146" r:id="rId143" display="http://www.imdb.com/title/tt0073195/"/>
    <hyperlink ref="D147" r:id="rId144" display="http://www.imdb.com/title/tt0119217/"/>
    <hyperlink ref="D148" r:id="rId145" display="http://www.imdb.com/title/tt0044079/"/>
    <hyperlink ref="D149" r:id="rId146" display="http://www.imdb.com/title/tt0112641/"/>
    <hyperlink ref="D150" r:id="rId147" display="http://www.imdb.com/title/tt0055031/"/>
    <hyperlink ref="D151" r:id="rId148" display="http://www.imdb.com/title/tt0032551/"/>
    <hyperlink ref="D152" r:id="rId149" display="http://www.imdb.com/title/tt0032138/"/>
    <hyperlink ref="D153" r:id="rId150" display="http://www.imdb.com/title/tt0091763/"/>
    <hyperlink ref="D154" r:id="rId151" display="http://www.imdb.com/title/tt0401792/"/>
    <hyperlink ref="D155" r:id="rId152" display="http://www.imdb.com/title/tt0064115/"/>
    <hyperlink ref="D156" r:id="rId153" display="http://www.imdb.com/title/tt0266697/"/>
    <hyperlink ref="D157" r:id="rId154" display="http://www.imdb.com/title/tt0084787/"/>
    <hyperlink ref="D158" r:id="rId155" display="http://www.imdb.com/title/tt0117951/"/>
    <hyperlink ref="D159" r:id="rId156" display="http://www.imdb.com/title/tt0031381/"/>
    <hyperlink ref="D160" r:id="rId157" display="http://www.imdb.com/title/tt0044706/"/>
    <hyperlink ref="D161" r:id="rId158" display="http://www.imdb.com/title/tt0075686/"/>
    <hyperlink ref="D162" r:id="rId159" display="http://www.imdb.com/title/tt0395169/"/>
    <hyperlink ref="D163" r:id="rId160" display="http://www.imdb.com/title/tt2106476/"/>
    <hyperlink ref="D164" r:id="rId161" display="http://www.imdb.com/title/tt1291584/"/>
    <hyperlink ref="D165" r:id="rId162" display="http://www.imdb.com/title/tt1305806/"/>
    <hyperlink ref="D166" r:id="rId163" display="http://www.imdb.com/title/tt0266543/"/>
    <hyperlink ref="D167" r:id="rId164" display="http://www.imdb.com/title/tt0096283/"/>
    <hyperlink ref="D168" r:id="rId165" display="http://www.imdb.com/title/tt0434409/"/>
    <hyperlink ref="D169" r:id="rId166" display="http://www.imdb.com/title/tt0038787/"/>
    <hyperlink ref="D170" r:id="rId167" display="http://www.imdb.com/title/tt0046912/"/>
    <hyperlink ref="D171" r:id="rId168" display="http://www.imdb.com/title/tt0848228/"/>
    <hyperlink ref="D172" r:id="rId169" display="http://www.imdb.com/title/tt0892769/"/>
    <hyperlink ref="D173" r:id="rId170" display="http://www.imdb.com/title/tt0079470/"/>
    <hyperlink ref="D174" r:id="rId171" display="http://www.imdb.com/title/tt0758758/"/>
    <hyperlink ref="D175" r:id="rId172" display="http://www.imdb.com/title/tt0036868/"/>
    <hyperlink ref="D176" r:id="rId173" display="http://www.imdb.com/title/tt0074958/"/>
    <hyperlink ref="D177" r:id="rId174" display="http://www.imdb.com/title/tt0088247/"/>
    <hyperlink ref="D178" r:id="rId175" display="http://www.imdb.com/title/tt0405159/"/>
    <hyperlink ref="D179" r:id="rId176" display="http://www.imdb.com/title/tt0469494/"/>
    <hyperlink ref="D180" r:id="rId177" display="http://www.imdb.com/title/tt0052618/"/>
    <hyperlink ref="D181" r:id="rId178" display="http://www.imdb.com/title/tt0048424/"/>
    <hyperlink ref="D182" r:id="rId179" display="http://www.imdb.com/title/tt0038355/"/>
    <hyperlink ref="D183" r:id="rId180" display="http://www.imdb.com/title/tt1504320/"/>
    <hyperlink ref="D184" r:id="rId181" display="http://www.imdb.com/title/tt0092005/"/>
    <hyperlink ref="D185" r:id="rId182" display="http://www.imdb.com/title/tt0053198/"/>
    <hyperlink ref="D186" r:id="rId183" display="http://www.imdb.com/title/tt0114746/"/>
    <hyperlink ref="D187" r:id="rId184" display="http://www.imdb.com/title/tt0107048/"/>
    <hyperlink ref="D188" r:id="rId185" display="http://www.imdb.com/title/tt0246578/"/>
    <hyperlink ref="D189" r:id="rId186" display="http://www.imdb.com/title/tt0072890/"/>
    <hyperlink ref="D190" r:id="rId187" display="http://www.imdb.com/title/tt0245712/"/>
    <hyperlink ref="D191" r:id="rId188" display="http://www.imdb.com/title/tt0347149/"/>
    <hyperlink ref="D192" r:id="rId189" display="http://www.imdb.com/title/tt0978762/"/>
    <hyperlink ref="D193" r:id="rId190" display="http://www.imdb.com/title/tt0083987/"/>
    <hyperlink ref="D194" r:id="rId191" display="http://www.imdb.com/title/tt0440963/"/>
    <hyperlink ref="D195" r:id="rId192" display="http://www.imdb.com/title/tt0268978/"/>
    <hyperlink ref="D196" r:id="rId193" display="http://www.imdb.com/title/tt0060827/"/>
    <hyperlink ref="D197" r:id="rId194" display="http://www.imdb.com/title/tt0049406/"/>
    <hyperlink ref="D198" r:id="rId195" display="http://www.imdb.com/title/tt0061722/"/>
    <hyperlink ref="D199" r:id="rId196" display="http://www.imdb.com/title/tt1979320/"/>
    <hyperlink ref="D200" r:id="rId197" display="http://www.imdb.com/title/tt0947798/"/>
    <hyperlink ref="D201" r:id="rId198" display="http://www.imdb.com/title/tt0093779/"/>
    <hyperlink ref="D202" r:id="rId199" display="http://www.imdb.com/title/tt0061184/"/>
    <hyperlink ref="D203" r:id="rId200" display="http://www.imdb.com/title/tt0054997/"/>
    <hyperlink ref="D204" r:id="rId201" display="http://www.imdb.com/title/tt0056217/"/>
    <hyperlink ref="D205" r:id="rId202" display="http://www.imdb.com/title/tt0047528/"/>
    <hyperlink ref="D206" r:id="rId203" display="http://www.imdb.com/title/tt0052561/"/>
    <hyperlink ref="D207" r:id="rId204" display="http://www.imdb.com/title/tt0056801/"/>
    <hyperlink ref="D208" r:id="rId205" display="http://www.imdb.com/title/tt0056218/"/>
    <hyperlink ref="D209" r:id="rId206" display="http://www.imdb.com/title/tt0075148/"/>
    <hyperlink ref="D210" r:id="rId207" display="http://www.imdb.com/title/tt0070047/"/>
    <hyperlink ref="D211" r:id="rId208" display="http://www.imdb.com/title/tt1010048/"/>
    <hyperlink ref="D212" r:id="rId209" display="http://www.imdb.com/title/tt0107207/"/>
    <hyperlink ref="D213" r:id="rId210" display="http://www.imdb.com/title/tt0046359/"/>
    <hyperlink ref="D214" r:id="rId211" display="http://www.imdb.com/title/tt0040746/"/>
    <hyperlink ref="D215" r:id="rId212" display="http://www.imdb.com/title/tt0065214/"/>
    <hyperlink ref="D216" r:id="rId213" display="http://www.imdb.com/title/tt0072684/"/>
    <hyperlink ref="D217" r:id="rId214" display="http://www.imdb.com/title/tt0198781/"/>
    <hyperlink ref="D218" r:id="rId215" display="http://www.imdb.com/title/tt0083922/"/>
    <hyperlink ref="D219" r:id="rId216" display="http://www.imdb.com/title/tt0338564/"/>
    <hyperlink ref="D220" r:id="rId217" display="http://www.imdb.com/title/tt0120382/"/>
    <hyperlink ref="D221" r:id="rId218" display="http://www.imdb.com/title/tt0046250/"/>
    <hyperlink ref="D222" r:id="rId219" display="http://www.imdb.com/title/tt0454876/"/>
    <hyperlink ref="D223" r:id="rId220" display="http://www.imdb.com/title/tt0325980/"/>
    <hyperlink ref="D224" r:id="rId221" display="http://www.imdb.com/title/tt0353969/"/>
    <hyperlink ref="D225" r:id="rId222" display="http://www.imdb.com/title/tt0020629/"/>
    <hyperlink ref="D226" r:id="rId223" display="http://www.imdb.com/title/tt1201607/"/>
    <hyperlink ref="D227" r:id="rId224" display="http://www.imdb.com/title/tt0069281/"/>
    <hyperlink ref="D228" r:id="rId225" display="http://www.imdb.com/title/tt0079944/"/>
    <hyperlink ref="D229" r:id="rId226" display="http://www.imdb.com/title/tt0107290/"/>
    <hyperlink ref="D230" r:id="rId227" display="http://www.imdb.com/title/tt0044081/"/>
    <hyperlink ref="D231" r:id="rId228" display="http://www.imdb.com/title/tt0796366/"/>
    <hyperlink ref="D232" r:id="rId229" display="http://www.imdb.com/title/tt0382932/"/>
    <hyperlink ref="D233" r:id="rId230" display="http://www.imdb.com/title/tt1220719/"/>
    <hyperlink ref="D234" r:id="rId231" display="http://www.imdb.com/title/tt0058461/"/>
    <hyperlink ref="D235" r:id="rId232" display="http://www.imdb.com/title/tt0401383/"/>
    <hyperlink ref="D236" r:id="rId233" display="http://www.imdb.com/title/tt0903624/"/>
    <hyperlink ref="D237" r:id="rId234" display="http://www.imdb.com/title/tt1136608/"/>
    <hyperlink ref="D238" r:id="rId235" display="http://www.imdb.com/title/tt1130884/"/>
    <hyperlink ref="D239" r:id="rId236" display="http://www.imdb.com/title/tt0095953/"/>
    <hyperlink ref="D240" r:id="rId237" display="http://www.imdb.com/title/tt1255953/"/>
    <hyperlink ref="D241" r:id="rId238" display="http://www.imdb.com/title/tt0063522/"/>
    <hyperlink ref="D242" r:id="rId239" display="http://www.imdb.com/title/tt0113247/"/>
    <hyperlink ref="D243" r:id="rId240" display="http://www.imdb.com/title/tt1187043/"/>
    <hyperlink ref="D244" r:id="rId241" display="http://www.imdb.com/title/tt1655442/"/>
    <hyperlink ref="D245" r:id="rId242" display="http://www.imdb.com/title/tt0087544/"/>
    <hyperlink ref="D246" r:id="rId243" display="http://www.imdb.com/title/tt0101414/"/>
    <hyperlink ref="D247" r:id="rId244" display="http://www.imdb.com/title/tt0111495/"/>
    <hyperlink ref="D248" r:id="rId245" display="http://www.imdb.com/title/tt0029947/"/>
    <hyperlink ref="D249" r:id="rId246" display="http://www.imdb.com/title/tt0327056/"/>
    <hyperlink ref="D250" r:id="rId247" display="http://www.imdb.com/title/tt0061811/"/>
    <hyperlink ref="D251" r:id="rId248" display="http://www.imdb.com/title/tt0036613/"/>
    <hyperlink ref="D252" r:id="rId249" display="http://www.imdb.com/title/tt0112471/"/>
    <hyperlink ref="D253" r:id="rId250" display="http://www.imdb.com/title/tt0070511/"/>
  </hyperlinks>
  <pageMargins left="0.7" right="0.7" top="0.75" bottom="0.75" header="0.3" footer="0.3"/>
  <drawing r:id="rId25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T434"/>
  <sheetViews>
    <sheetView topLeftCell="FG1" workbookViewId="0">
      <selection activeCell="BV8" sqref="BV8"/>
    </sheetView>
  </sheetViews>
  <sheetFormatPr defaultRowHeight="15"/>
  <cols>
    <col min="1" max="1" width="7.42578125" customWidth="1"/>
    <col min="2" max="2" width="8.7109375" customWidth="1"/>
    <col min="3" max="3" width="70.85546875" bestFit="1" customWidth="1"/>
    <col min="4" max="4" width="64.85546875" bestFit="1" customWidth="1"/>
    <col min="5" max="5" width="7.28515625" customWidth="1"/>
    <col min="6" max="6" width="9.140625" customWidth="1"/>
    <col min="7" max="8" width="10.5703125" customWidth="1"/>
    <col min="12" max="12" width="13.28515625" style="3" bestFit="1" customWidth="1"/>
    <col min="14" max="21" width="9.140625" style="1"/>
    <col min="24" max="24" width="9.7109375" bestFit="1" customWidth="1"/>
    <col min="25" max="25" width="11.140625" bestFit="1" customWidth="1"/>
    <col min="26" max="26" width="14.5703125" bestFit="1" customWidth="1"/>
    <col min="27" max="27" width="18.7109375" style="1" bestFit="1" customWidth="1"/>
    <col min="28" max="28" width="15.28515625" bestFit="1" customWidth="1"/>
    <col min="29" max="29" width="16.5703125" bestFit="1" customWidth="1"/>
    <col min="30" max="30" width="5" bestFit="1" customWidth="1"/>
    <col min="31" max="31" width="8.28515625" bestFit="1" customWidth="1"/>
    <col min="32" max="50" width="5.5703125" bestFit="1" customWidth="1"/>
    <col min="52" max="52" width="5.5703125" bestFit="1" customWidth="1"/>
    <col min="53" max="53" width="6.7109375" style="9" customWidth="1"/>
    <col min="54" max="58" width="9.140625" style="9"/>
    <col min="59" max="68" width="4" style="9" customWidth="1"/>
    <col min="70" max="70" width="3.7109375" style="1" customWidth="1"/>
    <col min="71" max="71" width="5.5703125" bestFit="1" customWidth="1"/>
    <col min="72" max="72" width="4" customWidth="1"/>
    <col min="73" max="73" width="3.7109375" customWidth="1"/>
    <col min="74" max="83" width="4" customWidth="1"/>
    <col min="84" max="84" width="3.7109375" customWidth="1"/>
    <col min="99" max="99" width="11.140625" bestFit="1" customWidth="1"/>
    <col min="114" max="116" width="9.140625" style="1"/>
    <col min="118" max="120" width="9.140625" style="1"/>
    <col min="122" max="124" width="9.140625" style="1"/>
    <col min="126" max="128" width="9.140625" style="1"/>
    <col min="130" max="132" width="9.140625" style="1"/>
    <col min="134" max="136" width="9.140625" style="1"/>
    <col min="138" max="140" width="9.140625" style="1"/>
    <col min="142" max="144" width="9.140625" style="1"/>
    <col min="146" max="148" width="9.140625" style="1"/>
    <col min="153" max="153" width="9.140625" style="1"/>
    <col min="163" max="163" width="9.140625" style="1"/>
    <col min="165" max="165" width="5" bestFit="1" customWidth="1"/>
    <col min="166" max="174" width="9.7109375" bestFit="1" customWidth="1"/>
  </cols>
  <sheetData>
    <row r="1" spans="1:17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K1" t="str">
        <f t="shared" ref="K1:K64" si="0">B1</f>
        <v>Rating</v>
      </c>
      <c r="L1" s="3" t="str">
        <f>Table1[[#Headers],[Votes]]</f>
        <v>Votes</v>
      </c>
      <c r="N1" s="1" t="s">
        <v>612</v>
      </c>
      <c r="O1" s="1">
        <v>17</v>
      </c>
      <c r="S1" s="1">
        <v>2.5000000000000001E-2</v>
      </c>
      <c r="T1" s="1">
        <v>1.1000000000000001</v>
      </c>
      <c r="Y1" t="s">
        <v>608</v>
      </c>
      <c r="Z1" t="s">
        <v>609</v>
      </c>
      <c r="AA1" s="1" t="s">
        <v>614</v>
      </c>
      <c r="AB1" t="s">
        <v>610</v>
      </c>
      <c r="AC1" t="s">
        <v>611</v>
      </c>
      <c r="AF1" s="1">
        <v>1920</v>
      </c>
      <c r="AG1" s="1">
        <v>1925</v>
      </c>
      <c r="AH1" s="1">
        <v>1930</v>
      </c>
      <c r="AI1" s="1">
        <v>1935</v>
      </c>
      <c r="AJ1" s="1">
        <v>1940</v>
      </c>
      <c r="AK1" s="1">
        <v>1945</v>
      </c>
      <c r="AL1" s="1">
        <v>1950</v>
      </c>
      <c r="AM1" s="1">
        <v>1955</v>
      </c>
      <c r="AN1" s="1">
        <v>1960</v>
      </c>
      <c r="AO1" s="1">
        <v>1965</v>
      </c>
      <c r="AP1" s="1">
        <v>1970</v>
      </c>
      <c r="AQ1" s="1">
        <v>1975</v>
      </c>
      <c r="AR1" s="1">
        <v>1980</v>
      </c>
      <c r="AS1" s="1">
        <v>1985</v>
      </c>
      <c r="AT1" s="1">
        <v>1990</v>
      </c>
      <c r="AU1" s="1">
        <v>1995</v>
      </c>
      <c r="AV1" s="1">
        <v>2000</v>
      </c>
      <c r="AW1" s="1">
        <v>2005</v>
      </c>
      <c r="AX1" s="1">
        <v>2010</v>
      </c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H1" t="s">
        <v>4</v>
      </c>
      <c r="CK1" t="s">
        <v>0</v>
      </c>
      <c r="CL1" t="s">
        <v>1</v>
      </c>
      <c r="CM1" t="s">
        <v>2</v>
      </c>
      <c r="CN1" t="s">
        <v>3</v>
      </c>
      <c r="CO1" t="s">
        <v>4</v>
      </c>
      <c r="CP1" t="s">
        <v>5</v>
      </c>
      <c r="CQ1" t="s">
        <v>6</v>
      </c>
      <c r="CR1" t="s">
        <v>7</v>
      </c>
      <c r="CS1" t="s">
        <v>8</v>
      </c>
      <c r="CU1" t="s">
        <v>635</v>
      </c>
      <c r="CV1" t="str">
        <f>CO1</f>
        <v>Date</v>
      </c>
      <c r="CW1" t="str">
        <f>CL1</f>
        <v>Rating</v>
      </c>
      <c r="CX1" t="str">
        <f>CS1</f>
        <v>Votes</v>
      </c>
      <c r="DI1" t="s">
        <v>638</v>
      </c>
      <c r="DJ1" s="1" t="s">
        <v>673</v>
      </c>
      <c r="DK1" s="1" t="s">
        <v>639</v>
      </c>
      <c r="DM1" s="1" t="s">
        <v>646</v>
      </c>
      <c r="DN1" s="1" t="s">
        <v>647</v>
      </c>
      <c r="DO1" s="1" t="s">
        <v>648</v>
      </c>
      <c r="DQ1" s="1" t="s">
        <v>649</v>
      </c>
      <c r="DR1" s="1" t="s">
        <v>650</v>
      </c>
      <c r="DS1" s="1" t="s">
        <v>651</v>
      </c>
      <c r="DU1" s="1" t="s">
        <v>652</v>
      </c>
      <c r="DV1" s="1" t="s">
        <v>653</v>
      </c>
      <c r="DW1" s="1" t="s">
        <v>654</v>
      </c>
      <c r="DY1" s="1" t="s">
        <v>655</v>
      </c>
      <c r="DZ1" s="1" t="s">
        <v>656</v>
      </c>
      <c r="EA1" s="1" t="s">
        <v>657</v>
      </c>
      <c r="EC1" s="1" t="s">
        <v>658</v>
      </c>
      <c r="ED1" s="1" t="s">
        <v>659</v>
      </c>
      <c r="EE1" s="1" t="s">
        <v>660</v>
      </c>
      <c r="EG1" s="1" t="s">
        <v>661</v>
      </c>
      <c r="EH1" s="1" t="s">
        <v>662</v>
      </c>
      <c r="EI1" s="1" t="s">
        <v>663</v>
      </c>
      <c r="EK1" s="1" t="s">
        <v>664</v>
      </c>
      <c r="EL1" s="1" t="s">
        <v>665</v>
      </c>
      <c r="EM1" s="1" t="s">
        <v>666</v>
      </c>
      <c r="EO1" s="1" t="s">
        <v>667</v>
      </c>
      <c r="EP1" s="1" t="s">
        <v>668</v>
      </c>
      <c r="EQ1" s="1" t="s">
        <v>669</v>
      </c>
      <c r="ES1" s="1" t="s">
        <v>670</v>
      </c>
      <c r="ET1" s="1" t="s">
        <v>671</v>
      </c>
      <c r="EU1" s="1" t="s">
        <v>672</v>
      </c>
      <c r="EX1" t="str">
        <f>DK1</f>
        <v>Qarts1920</v>
      </c>
      <c r="EY1" t="str">
        <f>DO1</f>
        <v>Qarts1930</v>
      </c>
      <c r="EZ1" t="str">
        <f>DS1</f>
        <v>Qarts1940</v>
      </c>
      <c r="FA1" t="str">
        <f>DW1</f>
        <v>Qarts1950</v>
      </c>
      <c r="FB1" t="str">
        <f>EA1</f>
        <v>Qarts1960</v>
      </c>
      <c r="FC1" t="str">
        <f>EE1</f>
        <v>Qarts1970</v>
      </c>
      <c r="FD1" t="str">
        <f>EI1</f>
        <v>Qarts1980</v>
      </c>
      <c r="FE1" t="str">
        <f>EM1</f>
        <v>Qarts1990</v>
      </c>
      <c r="FF1" t="str">
        <f>EQ1</f>
        <v>Qarts2000</v>
      </c>
      <c r="FG1" s="1" t="str">
        <f>EU1</f>
        <v>Qarts2010</v>
      </c>
      <c r="FJ1" t="str">
        <f>RIGHT(EX1,4)</f>
        <v>1920</v>
      </c>
      <c r="FK1" s="1" t="str">
        <f t="shared" ref="FK1:FS1" si="1">RIGHT(EY1,4)</f>
        <v>1930</v>
      </c>
      <c r="FL1" s="1" t="str">
        <f t="shared" si="1"/>
        <v>1940</v>
      </c>
      <c r="FM1" s="1" t="str">
        <f t="shared" si="1"/>
        <v>1950</v>
      </c>
      <c r="FN1" s="1" t="str">
        <f t="shared" si="1"/>
        <v>1960</v>
      </c>
      <c r="FO1" s="1" t="str">
        <f t="shared" si="1"/>
        <v>1970</v>
      </c>
      <c r="FP1" s="1" t="str">
        <f t="shared" si="1"/>
        <v>1980</v>
      </c>
      <c r="FQ1" s="1" t="str">
        <f t="shared" si="1"/>
        <v>1990</v>
      </c>
      <c r="FR1" s="1" t="str">
        <f t="shared" si="1"/>
        <v>2000</v>
      </c>
      <c r="FS1" s="1" t="str">
        <f t="shared" si="1"/>
        <v>2010</v>
      </c>
      <c r="FT1" s="1"/>
    </row>
    <row r="2" spans="1:176" ht="15.75" thickBot="1">
      <c r="A2" s="1">
        <v>1</v>
      </c>
      <c r="B2" s="1">
        <v>9.1999999999999993</v>
      </c>
      <c r="C2" s="1" t="s">
        <v>9</v>
      </c>
      <c r="D2" s="1" t="s">
        <v>10</v>
      </c>
      <c r="E2" s="1">
        <v>1994</v>
      </c>
      <c r="F2" s="1">
        <v>1990</v>
      </c>
      <c r="G2" s="1">
        <v>1990</v>
      </c>
      <c r="H2" s="1" t="s">
        <v>11</v>
      </c>
      <c r="I2" s="2">
        <v>1071904</v>
      </c>
      <c r="K2" s="1">
        <f t="shared" si="0"/>
        <v>9.1999999999999993</v>
      </c>
      <c r="L2" s="3">
        <f>Table1[[#This Row],[Votes]]</f>
        <v>1071904</v>
      </c>
      <c r="N2" s="1" t="s">
        <v>613</v>
      </c>
      <c r="O2" s="1">
        <v>13</v>
      </c>
      <c r="Q2" s="1">
        <v>7.9</v>
      </c>
      <c r="R2" s="1">
        <f>COUNTIFS(Table1[Rating],Q2,Table1[Date5s],"&gt;="&amp;$O$3,Table1[Date5s],"&lt;="&amp;$O$4)</f>
        <v>4</v>
      </c>
      <c r="S2" s="1">
        <f>Q2+$S$1</f>
        <v>7.9250000000000007</v>
      </c>
      <c r="T2" s="1">
        <f>IF(R2=0,NA(),R2+$T$1)</f>
        <v>5.0999999999999996</v>
      </c>
      <c r="V2">
        <v>1920</v>
      </c>
      <c r="W2">
        <v>1924</v>
      </c>
      <c r="X2" t="s">
        <v>589</v>
      </c>
      <c r="Y2">
        <f>COUNTIF(Table1[Date5s],$V2)</f>
        <v>1</v>
      </c>
      <c r="Z2" s="1">
        <f>COUNTIFS(Table1[Date5s],$V2,Table1[Rank],"&gt;="&amp;$O$1,Table1[Rank],"&lt;="&amp;$O$2)</f>
        <v>0</v>
      </c>
      <c r="AA2" s="4" t="e">
        <f>SUM($Z$2:Z2)/SUM($Z$2:$Z$20)</f>
        <v>#DIV/0!</v>
      </c>
      <c r="AB2" s="5">
        <f>SUMIF(Table1[Date5s],$V2,Table1[Rating])/Y2</f>
        <v>8.1999999999999993</v>
      </c>
      <c r="AC2" s="5" t="e">
        <f>SUMIFS(Table1[Rating],Table1[Date5s],$V2,Table1[Rank],"&gt;="&amp;$O$1,Table1[Rank],"&lt;="&amp;$O$2)/Z2</f>
        <v>#DIV/0!</v>
      </c>
      <c r="AE2">
        <v>2</v>
      </c>
      <c r="AF2" t="e">
        <f ca="1">IF(AF$30+COUNTA(AF$1:AF1)&lt;=28,1,NA())</f>
        <v>#N/A</v>
      </c>
      <c r="AG2" s="1" t="e">
        <f ca="1">IF(AG$30+COUNTA(AG$1:AG1)&lt;=28,1,NA())</f>
        <v>#N/A</v>
      </c>
      <c r="AH2" s="1" t="e">
        <f ca="1">IF(AH$30+COUNTA(AH$1:AH1)&lt;=28,1,NA())</f>
        <v>#N/A</v>
      </c>
      <c r="AI2" s="1" t="e">
        <f ca="1">IF(AI$30+COUNTA(AI$1:AI1)&lt;=28,1,NA())</f>
        <v>#N/A</v>
      </c>
      <c r="AJ2" s="1" t="e">
        <f ca="1">IF(AJ$30+COUNTA(AJ$1:AJ1)&lt;=28,1,NA())</f>
        <v>#N/A</v>
      </c>
      <c r="AK2" s="1" t="e">
        <f ca="1">IF(AK$30+COUNTA(AK$1:AK1)&lt;=28,1,NA())</f>
        <v>#N/A</v>
      </c>
      <c r="AL2" s="1" t="e">
        <f ca="1">IF(AL$30+COUNTA(AL$1:AL1)&lt;=28,1,NA())</f>
        <v>#N/A</v>
      </c>
      <c r="AM2" s="1" t="e">
        <f ca="1">IF(AM$30+COUNTA(AM$1:AM1)&lt;=28,1,NA())</f>
        <v>#N/A</v>
      </c>
      <c r="AN2" s="1" t="e">
        <f ca="1">IF(AN$30+COUNTA(AN$1:AN1)&lt;=28,1,NA())</f>
        <v>#N/A</v>
      </c>
      <c r="AO2" s="1" t="e">
        <f ca="1">IF(AO$30+COUNTA(AO$1:AO1)&lt;=28,1,NA())</f>
        <v>#N/A</v>
      </c>
      <c r="AP2" s="1" t="e">
        <f ca="1">IF(AP$30+COUNTA(AP$1:AP1)&lt;=28,1,NA())</f>
        <v>#N/A</v>
      </c>
      <c r="AQ2" s="1" t="e">
        <f ca="1">IF(AQ$30+COUNTA(AQ$1:AQ1)&lt;=28,1,NA())</f>
        <v>#N/A</v>
      </c>
      <c r="AR2" s="1" t="e">
        <f ca="1">IF(AR$30+COUNTA(AR$1:AR1)&lt;=28,1,NA())</f>
        <v>#N/A</v>
      </c>
      <c r="AS2" s="1" t="e">
        <f ca="1">IF(AS$30+COUNTA(AS$1:AS1)&lt;=28,1,NA())</f>
        <v>#N/A</v>
      </c>
      <c r="AT2" s="1" t="e">
        <f ca="1">IF(AT$30+COUNTA(AT$1:AT1)&lt;=28,1,NA())</f>
        <v>#N/A</v>
      </c>
      <c r="AU2" s="1" t="e">
        <f ca="1">IF(AU$30+COUNTA(AU$1:AU1)&lt;=28,1,NA())</f>
        <v>#N/A</v>
      </c>
      <c r="AV2" s="1" t="e">
        <f ca="1">IF(AV$30+COUNTA(AV$1:AV1)&lt;=28,1,NA())</f>
        <v>#N/A</v>
      </c>
      <c r="AW2" s="1" t="e">
        <f ca="1">IF(AW$30+COUNTA(AW$1:AW1)&lt;=28,1,NA())</f>
        <v>#N/A</v>
      </c>
      <c r="AX2" s="1" t="e">
        <f ca="1">IF(AX$30+COUNTA(AX$1:AX1)&lt;=28,1,NA())</f>
        <v>#N/A</v>
      </c>
      <c r="AY2" s="8"/>
      <c r="AZ2" s="33" t="str">
        <f>V2&amp;":"</f>
        <v>1920:</v>
      </c>
      <c r="BA2" s="14"/>
      <c r="BB2" s="11" t="e">
        <f>ROUND(Z2/SUM($Z$2:$Z$20),2)*100</f>
        <v>#DIV/0!</v>
      </c>
      <c r="BC2" s="11" t="e">
        <f>BB2</f>
        <v>#DIV/0!</v>
      </c>
      <c r="BD2" s="11" t="e">
        <f>SUM($BC$2:BC2)</f>
        <v>#DIV/0!</v>
      </c>
      <c r="BE2" s="11"/>
      <c r="BF2" s="12"/>
      <c r="BG2" s="13">
        <v>1</v>
      </c>
      <c r="BH2" s="13">
        <v>20</v>
      </c>
      <c r="BI2" s="13">
        <v>21</v>
      </c>
      <c r="BJ2" s="13">
        <v>40</v>
      </c>
      <c r="BK2" s="13">
        <v>41</v>
      </c>
      <c r="BL2" s="13">
        <v>60</v>
      </c>
      <c r="BM2" s="13">
        <v>61</v>
      </c>
      <c r="BN2" s="13">
        <v>80</v>
      </c>
      <c r="BO2" s="13">
        <v>81</v>
      </c>
      <c r="BP2" s="13">
        <v>100</v>
      </c>
      <c r="BQ2" s="4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H2">
        <v>1975</v>
      </c>
      <c r="CI2" t="str">
        <f>IFERROR(IF(FIND($CH$2,Table1[Date5s]),ROW()),"")</f>
        <v/>
      </c>
      <c r="CJ2">
        <f>IFERROR(SMALL($CI$2:$CI$251,ROW()-1),NA())</f>
        <v>14</v>
      </c>
      <c r="CK2">
        <f t="shared" ref="CK2:CK65" ca="1" si="2">IFERROR(OFFSET(A$1,$CJ2-1,),NA())</f>
        <v>13</v>
      </c>
      <c r="CL2" s="1">
        <f t="shared" ref="CL2:CL65" ca="1" si="3">IFERROR(OFFSET(B$1,$CJ2-1,),NA())</f>
        <v>8.6999999999999993</v>
      </c>
      <c r="CM2" s="1" t="str">
        <f t="shared" ref="CM2:CM65" ca="1" si="4">IFERROR(OFFSET(C$1,$CJ2-1,),NA())</f>
        <v>One Flew Over the Cuckoo's Nest (1975)</v>
      </c>
      <c r="CN2" s="1" t="str">
        <f t="shared" ref="CN2:CN65" ca="1" si="5">IFERROR(OFFSET(D$1,$CJ2-1,),NA())</f>
        <v>One Flew Over the Cuckoo's Nest</v>
      </c>
      <c r="CO2" s="1">
        <f t="shared" ref="CO2:CO65" ca="1" si="6">IFERROR(OFFSET(E$1,$CJ2-1,),NA())</f>
        <v>1975</v>
      </c>
      <c r="CP2" s="1">
        <f t="shared" ref="CP2:CP65" ca="1" si="7">IFERROR(OFFSET(F$1,$CJ2-1,),NA())</f>
        <v>1975</v>
      </c>
      <c r="CQ2" s="1">
        <f t="shared" ref="CQ2:CQ65" ca="1" si="8">IFERROR(OFFSET(G$1,$CJ2-1,),NA())</f>
        <v>1970</v>
      </c>
      <c r="CR2" s="1" t="str">
        <f t="shared" ref="CR2:CR65" ca="1" si="9">IFERROR(OFFSET(H$1,$CJ2-1,),NA())</f>
        <v>'75</v>
      </c>
      <c r="CS2" s="1">
        <f t="shared" ref="CS2:CS65" ca="1" si="10">IFERROR(OFFSET(I$1,$CJ2-1,),NA())</f>
        <v>447005</v>
      </c>
      <c r="CU2" t="str">
        <f ca="1">IF(CK2="","","("&amp;CK2&amp;") "&amp;CN2)</f>
        <v>(13) One Flew Over the Cuckoo's Nest</v>
      </c>
      <c r="CV2" s="1">
        <f t="shared" ref="CV2:CV65" ca="1" si="11">CO2</f>
        <v>1975</v>
      </c>
      <c r="CW2" s="1">
        <f t="shared" ref="CW2:CW65" ca="1" si="12">CL2</f>
        <v>8.6999999999999993</v>
      </c>
      <c r="CX2" s="1">
        <f t="shared" ref="CX2:CX65" ca="1" si="13">CS2</f>
        <v>447005</v>
      </c>
      <c r="DI2" s="1" t="str">
        <f>IFERROR(IF(FIND(1920,Table1[Date 10s]),ROW()),"")</f>
        <v/>
      </c>
      <c r="DJ2" s="1">
        <f t="shared" ref="DJ2:DJ65" ca="1" si="14">IFERROR(OFFSET($B$1,(IFERROR(SMALL(DI$2:DI$251,ROW()-1),""))-1,,),"")</f>
        <v>8.3000000000000007</v>
      </c>
      <c r="DK2" s="1">
        <f ca="1">QUARTILE(DJ$2:DJ$251,ROW()-2)</f>
        <v>8.1999999999999993</v>
      </c>
      <c r="DM2" s="1" t="str">
        <f>IFERROR(IF(FIND(1930,Table1[Date 10s]),ROW()),"")</f>
        <v/>
      </c>
      <c r="DN2" s="1">
        <f t="shared" ref="DN2:DN65" ca="1" si="15">IFERROR(OFFSET($B$1,(IFERROR(SMALL(DM$2:DM$251,ROW()-1),""))-1,,),"")</f>
        <v>8.5</v>
      </c>
      <c r="DO2" s="1">
        <f ca="1">QUARTILE(DN$2:DN$251,ROW()-2)</f>
        <v>7.9</v>
      </c>
      <c r="DQ2" s="1" t="str">
        <f>IFERROR(IF(FIND(1940,Table1[Date 10s]),ROW()),"")</f>
        <v/>
      </c>
      <c r="DR2" s="1">
        <f t="shared" ref="DR2:DR65" ca="1" si="16">IFERROR(OFFSET($B$1,(IFERROR(SMALL(DQ$2:DQ$251,ROW()-1),""))-1,,),"")</f>
        <v>8.6</v>
      </c>
      <c r="DS2" s="1">
        <f ca="1">QUARTILE(DR$2:DR$251,ROW()-2)</f>
        <v>7.9</v>
      </c>
      <c r="DU2" s="1" t="str">
        <f>IFERROR(IF(FIND(1950,Table1[Date 10s]),ROW()),"")</f>
        <v/>
      </c>
      <c r="DV2" s="1">
        <f t="shared" ref="DV2:DV65" ca="1" si="17">IFERROR(OFFSET($B$1,(IFERROR(SMALL(DU$2:DU$251,ROW()-1),""))-1,,),"")</f>
        <v>8.9</v>
      </c>
      <c r="DW2" s="1">
        <f ca="1">QUARTILE(DV$2:DV$251,ROW()-2)</f>
        <v>8</v>
      </c>
      <c r="DY2" s="1" t="str">
        <f>IFERROR(IF(FIND(1960,Table1[Date 10s]),ROW()),"")</f>
        <v/>
      </c>
      <c r="DZ2" s="1">
        <f t="shared" ref="DZ2:DZ65" ca="1" si="18">IFERROR(OFFSET($B$1,(IFERROR(SMALL(DY$2:DY$251,ROW()-1),""))-1,,),"")</f>
        <v>8.9</v>
      </c>
      <c r="EA2" s="1">
        <f ca="1">QUARTILE(DZ$2:DZ$251,ROW()-2)</f>
        <v>7.9</v>
      </c>
      <c r="EC2" s="1" t="str">
        <f>IFERROR(IF(FIND(1970,Table1[Date 10s]),ROW()),"")</f>
        <v/>
      </c>
      <c r="ED2" s="1">
        <f t="shared" ref="ED2:ED65" ca="1" si="19">IFERROR(OFFSET($B$1,(IFERROR(SMALL(EC$2:EC$251,ROW()-1),""))-1,,),"")</f>
        <v>9.1999999999999993</v>
      </c>
      <c r="EE2" s="1">
        <f ca="1">QUARTILE(ED$2:ED$251,ROW()-2)</f>
        <v>7.9</v>
      </c>
      <c r="EG2" s="1" t="str">
        <f>IFERROR(IF(FIND(1980,Table1[Date 10s]),ROW()),"")</f>
        <v/>
      </c>
      <c r="EH2" s="1">
        <f t="shared" ref="EH2:EH65" ca="1" si="20">IFERROR(OFFSET($B$1,(IFERROR(SMALL(EG$2:EG$251,ROW()-1),""))-1,,),"")</f>
        <v>8.8000000000000007</v>
      </c>
      <c r="EI2" s="1">
        <f ca="1">QUARTILE(EH$2:EH$251,ROW()-2)</f>
        <v>8</v>
      </c>
      <c r="EK2" s="1">
        <f>IFERROR(IF(FIND(1990,Table1[Date 10s]),ROW()),"")</f>
        <v>2</v>
      </c>
      <c r="EL2" s="1">
        <f t="shared" ref="EL2:EL65" ca="1" si="21">IFERROR(OFFSET($B$1,(IFERROR(SMALL(EK$2:EK$251,ROW()-1),""))-1,,),"")</f>
        <v>9.1999999999999993</v>
      </c>
      <c r="EM2" s="1">
        <f ca="1">QUARTILE(EL$2:EL$251,ROW()-2)</f>
        <v>7.9</v>
      </c>
      <c r="EO2" s="1" t="str">
        <f>IFERROR(IF(FIND(2000,Table1[Date 10s]),ROW()),"")</f>
        <v/>
      </c>
      <c r="EP2" s="1">
        <f t="shared" ref="EP2:EP65" ca="1" si="22">IFERROR(OFFSET($B$1,(IFERROR(SMALL(EO$2:EO$251,ROW()-1),""))-1,,),"")</f>
        <v>8.9</v>
      </c>
      <c r="EQ2" s="1">
        <f ca="1">QUARTILE(EP$2:EP$251,ROW()-2)</f>
        <v>7.9</v>
      </c>
      <c r="ES2" s="1" t="str">
        <f>IFERROR(IF(FIND(2010,Table1[Date 10s]),ROW()),"")</f>
        <v/>
      </c>
      <c r="ET2" s="1">
        <f t="shared" ref="ET2:ET65" ca="1" si="23">IFERROR(OFFSET($B$1,(IFERROR(SMALL(ES$2:ES$251,ROW()-1),""))-1,,),"")</f>
        <v>8.6999999999999993</v>
      </c>
      <c r="EU2" s="1">
        <f ca="1">QUARTILE(ET$2:ET$251,ROW()-2)</f>
        <v>8</v>
      </c>
      <c r="EW2" s="1" t="s">
        <v>640</v>
      </c>
      <c r="EX2" s="5">
        <f ca="1">DK2</f>
        <v>8.1999999999999993</v>
      </c>
      <c r="EY2" s="5">
        <f t="shared" ref="EY2:EY8" ca="1" si="24">DO2</f>
        <v>7.9</v>
      </c>
      <c r="EZ2" s="5">
        <f t="shared" ref="EZ2" ca="1" si="25">DS2</f>
        <v>7.9</v>
      </c>
      <c r="FA2" s="5">
        <f t="shared" ref="FA2" ca="1" si="26">DW2</f>
        <v>8</v>
      </c>
      <c r="FB2" s="5">
        <f t="shared" ref="FB2" ca="1" si="27">EA2</f>
        <v>7.9</v>
      </c>
      <c r="FC2" s="5">
        <f t="shared" ref="FC2" ca="1" si="28">EE2</f>
        <v>7.9</v>
      </c>
      <c r="FD2" s="5">
        <f t="shared" ref="FD2" ca="1" si="29">EI2</f>
        <v>8</v>
      </c>
      <c r="FE2" s="5">
        <f t="shared" ref="FE2" ca="1" si="30">EM2</f>
        <v>7.9</v>
      </c>
      <c r="FF2" s="5">
        <f t="shared" ref="FF2" ca="1" si="31">EQ2</f>
        <v>7.9</v>
      </c>
      <c r="FG2" s="1">
        <f t="shared" ref="FG2:FG8" ca="1" si="32">EU2</f>
        <v>8</v>
      </c>
      <c r="FI2" t="str">
        <f>EW3</f>
        <v>Q1</v>
      </c>
      <c r="FJ2" s="5">
        <f ca="1">EX3</f>
        <v>8.1999999999999993</v>
      </c>
      <c r="FK2" s="5">
        <f t="shared" ref="FK2:FS2" ca="1" si="33">EY3</f>
        <v>8.1</v>
      </c>
      <c r="FL2" s="5">
        <f t="shared" ca="1" si="33"/>
        <v>8.1</v>
      </c>
      <c r="FM2" s="5">
        <f t="shared" ca="1" si="33"/>
        <v>8.1</v>
      </c>
      <c r="FN2" s="5">
        <f t="shared" ca="1" si="33"/>
        <v>8</v>
      </c>
      <c r="FO2" s="5">
        <f t="shared" ca="1" si="33"/>
        <v>8</v>
      </c>
      <c r="FP2" s="5">
        <f t="shared" ca="1" si="33"/>
        <v>8.1</v>
      </c>
      <c r="FQ2" s="5">
        <f t="shared" ca="1" si="33"/>
        <v>8.1</v>
      </c>
      <c r="FR2" s="5">
        <f t="shared" ca="1" si="33"/>
        <v>8</v>
      </c>
      <c r="FS2" s="5">
        <f t="shared" ca="1" si="33"/>
        <v>8</v>
      </c>
    </row>
    <row r="3" spans="1:176" ht="15" customHeight="1">
      <c r="A3" s="1">
        <v>2</v>
      </c>
      <c r="B3" s="1">
        <v>9.1999999999999993</v>
      </c>
      <c r="C3" s="1" t="s">
        <v>12</v>
      </c>
      <c r="D3" s="1" t="s">
        <v>13</v>
      </c>
      <c r="E3" s="1">
        <v>1972</v>
      </c>
      <c r="F3" s="1">
        <v>1970</v>
      </c>
      <c r="G3" s="1">
        <v>1970</v>
      </c>
      <c r="H3" s="1" t="s">
        <v>14</v>
      </c>
      <c r="I3" s="2">
        <v>751381</v>
      </c>
      <c r="K3" s="1">
        <f t="shared" si="0"/>
        <v>9.1999999999999993</v>
      </c>
      <c r="L3" s="3">
        <f>Table1[[#This Row],[Votes]]</f>
        <v>751381</v>
      </c>
      <c r="N3" s="1" t="s">
        <v>636</v>
      </c>
      <c r="O3" s="1">
        <v>1975</v>
      </c>
      <c r="Q3" s="1">
        <v>8</v>
      </c>
      <c r="R3" s="1">
        <f>COUNTIFS(Table1[Rating],Q3,Table1[Date5s],"&gt;="&amp;$O$3,Table1[Date5s],"&lt;="&amp;$O$4)</f>
        <v>38</v>
      </c>
      <c r="S3" s="1">
        <f t="shared" ref="S3:S15" si="34">Q3+$S$1</f>
        <v>8.0250000000000004</v>
      </c>
      <c r="T3" s="1">
        <f t="shared" ref="T3:T15" si="35">IF(R3=0,NA(),R3+$T$1)</f>
        <v>39.1</v>
      </c>
      <c r="V3">
        <v>1925</v>
      </c>
      <c r="W3">
        <v>1929</v>
      </c>
      <c r="X3" t="s">
        <v>590</v>
      </c>
      <c r="Y3" s="1">
        <f>COUNTIF(Table1[Date5s],$V3)</f>
        <v>3</v>
      </c>
      <c r="Z3" s="1">
        <f>COUNTIFS(Table1[Date5s],$V3,Table1[Rank],"&gt;="&amp;$O$1,Table1[Rank],"&lt;="&amp;$O$2)</f>
        <v>0</v>
      </c>
      <c r="AA3" s="4" t="e">
        <f>SUM($Z$2:Z3)/SUM($Z$2:$Z$20)</f>
        <v>#DIV/0!</v>
      </c>
      <c r="AB3" s="5">
        <f>SUMIF(Table1[Date5s],$V3,Table1[Rating])/Y3</f>
        <v>8.2333333333333325</v>
      </c>
      <c r="AC3" s="5" t="e">
        <f>SUMIFS(Table1[Rating],Table1[Date5s],$V3,Table1[Rank],"&gt;="&amp;$O$1,Table1[Rank],"&lt;="&amp;$O$2)/Z3</f>
        <v>#DIV/0!</v>
      </c>
      <c r="AE3">
        <v>3</v>
      </c>
      <c r="AF3" s="1" t="e">
        <f ca="1">IF(AF$30+COUNTA(AF$1:AF2)&lt;=28,1,NA())</f>
        <v>#N/A</v>
      </c>
      <c r="AG3" s="1" t="e">
        <f ca="1">IF(AG$30+COUNTA(AG$1:AG2)&lt;=28,1,NA())</f>
        <v>#N/A</v>
      </c>
      <c r="AH3" s="1" t="e">
        <f ca="1">IF(AH$30+COUNTA(AH$1:AH2)&lt;=28,1,NA())</f>
        <v>#N/A</v>
      </c>
      <c r="AI3" s="1" t="e">
        <f ca="1">IF(AI$30+COUNTA(AI$1:AI2)&lt;=28,1,NA())</f>
        <v>#N/A</v>
      </c>
      <c r="AJ3" s="1" t="e">
        <f ca="1">IF(AJ$30+COUNTA(AJ$1:AJ2)&lt;=28,1,NA())</f>
        <v>#N/A</v>
      </c>
      <c r="AK3" s="1" t="e">
        <f ca="1">IF(AK$30+COUNTA(AK$1:AK2)&lt;=28,1,NA())</f>
        <v>#N/A</v>
      </c>
      <c r="AL3" s="1" t="e">
        <f ca="1">IF(AL$30+COUNTA(AL$1:AL2)&lt;=28,1,NA())</f>
        <v>#N/A</v>
      </c>
      <c r="AM3" s="1" t="e">
        <f ca="1">IF(AM$30+COUNTA(AM$1:AM2)&lt;=28,1,NA())</f>
        <v>#N/A</v>
      </c>
      <c r="AN3" s="1" t="e">
        <f ca="1">IF(AN$30+COUNTA(AN$1:AN2)&lt;=28,1,NA())</f>
        <v>#N/A</v>
      </c>
      <c r="AO3" s="1" t="e">
        <f ca="1">IF(AO$30+COUNTA(AO$1:AO2)&lt;=28,1,NA())</f>
        <v>#N/A</v>
      </c>
      <c r="AP3" s="1" t="e">
        <f ca="1">IF(AP$30+COUNTA(AP$1:AP2)&lt;=28,1,NA())</f>
        <v>#N/A</v>
      </c>
      <c r="AQ3" s="1" t="e">
        <f ca="1">IF(AQ$30+COUNTA(AQ$1:AQ2)&lt;=28,1,NA())</f>
        <v>#N/A</v>
      </c>
      <c r="AR3" s="1" t="e">
        <f ca="1">IF(AR$30+COUNTA(AR$1:AR2)&lt;=28,1,NA())</f>
        <v>#N/A</v>
      </c>
      <c r="AS3" s="1" t="e">
        <f ca="1">IF(AS$30+COUNTA(AS$1:AS2)&lt;=28,1,NA())</f>
        <v>#N/A</v>
      </c>
      <c r="AT3" s="1" t="e">
        <f ca="1">IF(AT$30+COUNTA(AT$1:AT2)&lt;=28,1,NA())</f>
        <v>#N/A</v>
      </c>
      <c r="AU3" s="1" t="e">
        <f ca="1">IF(AU$30+COUNTA(AU$1:AU2)&lt;=28,1,NA())</f>
        <v>#N/A</v>
      </c>
      <c r="AV3" s="1" t="e">
        <f ca="1">IF(AV$30+COUNTA(AV$1:AV2)&lt;=28,1,NA())</f>
        <v>#N/A</v>
      </c>
      <c r="AW3" s="1" t="e">
        <f ca="1">IF(AW$30+COUNTA(AW$1:AW2)&lt;=28,1,NA())</f>
        <v>#N/A</v>
      </c>
      <c r="AX3" s="1" t="e">
        <f ca="1">IF(AX$30+COUNTA(AX$1:AX2)&lt;=28,1,NA())</f>
        <v>#N/A</v>
      </c>
      <c r="AY3" s="8"/>
      <c r="AZ3" s="33" t="str">
        <f t="shared" ref="AZ3:AZ20" si="36">V3&amp;":"</f>
        <v>1925:</v>
      </c>
      <c r="BA3" s="15"/>
      <c r="BB3" s="11" t="e">
        <f t="shared" ref="BB3:BB20" si="37">ROUND(Z3/SUM($Z$2:$Z$20),2)*100</f>
        <v>#DIV/0!</v>
      </c>
      <c r="BC3" s="11" t="e">
        <f t="shared" ref="BC3:BC17" si="38">BB3</f>
        <v>#DIV/0!</v>
      </c>
      <c r="BD3" s="11" t="e">
        <f>SUM($BC$2:BC3)</f>
        <v>#DIV/0!</v>
      </c>
      <c r="BE3" s="11"/>
      <c r="BF3" s="12"/>
      <c r="BG3" s="13">
        <v>2</v>
      </c>
      <c r="BH3" s="13">
        <v>19</v>
      </c>
      <c r="BI3" s="13">
        <v>22</v>
      </c>
      <c r="BJ3" s="13">
        <v>39</v>
      </c>
      <c r="BK3" s="13">
        <v>42</v>
      </c>
      <c r="BL3" s="13">
        <v>59</v>
      </c>
      <c r="BM3" s="13">
        <v>62</v>
      </c>
      <c r="BN3" s="13">
        <v>79</v>
      </c>
      <c r="BO3" s="13">
        <v>82</v>
      </c>
      <c r="BP3" s="13">
        <v>99</v>
      </c>
      <c r="BQ3" s="44"/>
      <c r="BR3" s="34"/>
      <c r="BS3" s="73" t="s">
        <v>616</v>
      </c>
      <c r="BT3" s="45"/>
      <c r="BU3" s="34"/>
      <c r="BV3" s="93" t="str">
        <f>"Dynamic Film Year Breakdown
Ranks B/W: "&amp;$O$1&amp;"-"&amp;$O$2</f>
        <v>Dynamic Film Year Breakdown
Ranks B/W: 17-13</v>
      </c>
      <c r="BW3" s="93"/>
      <c r="BX3" s="93"/>
      <c r="BY3" s="93"/>
      <c r="BZ3" s="93"/>
      <c r="CA3" s="93"/>
      <c r="CB3" s="93"/>
      <c r="CC3" s="93"/>
      <c r="CD3" s="93"/>
      <c r="CE3" s="93"/>
      <c r="CF3" s="34"/>
      <c r="CI3" s="1" t="str">
        <f>IFERROR(IF(FIND($CH$2,Table1[Date5s]),ROW()),"")</f>
        <v/>
      </c>
      <c r="CJ3" s="1">
        <f t="shared" ref="CJ3:CJ66" si="39">IFERROR(SMALL($CI$2:$CI$251,ROW()-1),NA())</f>
        <v>18</v>
      </c>
      <c r="CK3" s="1">
        <f t="shared" ca="1" si="2"/>
        <v>17</v>
      </c>
      <c r="CL3" s="1">
        <f t="shared" ca="1" si="3"/>
        <v>8.6999999999999993</v>
      </c>
      <c r="CM3" s="1" t="str">
        <f t="shared" ca="1" si="4"/>
        <v>Star Wars (1977)</v>
      </c>
      <c r="CN3" s="1" t="str">
        <f t="shared" ca="1" si="5"/>
        <v>Star Wars</v>
      </c>
      <c r="CO3" s="1">
        <f t="shared" ca="1" si="6"/>
        <v>1977</v>
      </c>
      <c r="CP3" s="1">
        <f t="shared" ca="1" si="7"/>
        <v>1975</v>
      </c>
      <c r="CQ3" s="1">
        <f t="shared" ca="1" si="8"/>
        <v>1970</v>
      </c>
      <c r="CR3" s="1" t="str">
        <f t="shared" ca="1" si="9"/>
        <v>'77</v>
      </c>
      <c r="CS3" s="1">
        <f t="shared" ca="1" si="10"/>
        <v>585132</v>
      </c>
      <c r="CU3" s="1" t="str">
        <f t="shared" ref="CU3:CU66" ca="1" si="40">IF(CK3="","","("&amp;CK3&amp;") "&amp;CN3)</f>
        <v>(17) Star Wars</v>
      </c>
      <c r="CV3" s="1">
        <f t="shared" ca="1" si="11"/>
        <v>1977</v>
      </c>
      <c r="CW3" s="1">
        <f t="shared" ca="1" si="12"/>
        <v>8.6999999999999993</v>
      </c>
      <c r="CX3" s="1">
        <f t="shared" ca="1" si="13"/>
        <v>585132</v>
      </c>
      <c r="DI3" s="1" t="str">
        <f>IFERROR(IF(FIND(1920,Table1[Date 10s]),ROW()),"")</f>
        <v/>
      </c>
      <c r="DJ3" s="1">
        <f t="shared" ca="1" si="14"/>
        <v>8.1999999999999993</v>
      </c>
      <c r="DK3" s="1">
        <f ca="1">QUARTILE(DJ$2:DJ$251,ROW()-2)</f>
        <v>8.1999999999999993</v>
      </c>
      <c r="DM3" s="1" t="str">
        <f>IFERROR(IF(FIND(1930,Table1[Date 10s]),ROW()),"")</f>
        <v/>
      </c>
      <c r="DN3" s="1">
        <f t="shared" ca="1" si="15"/>
        <v>8.5</v>
      </c>
      <c r="DO3" s="1">
        <f ca="1">QUARTILE(DN$2:DN$251,ROW()-2)</f>
        <v>8.1</v>
      </c>
      <c r="DQ3" s="1" t="str">
        <f>IFERROR(IF(FIND(1940,Table1[Date 10s]),ROW()),"")</f>
        <v/>
      </c>
      <c r="DR3" s="1">
        <f t="shared" ca="1" si="16"/>
        <v>8.6</v>
      </c>
      <c r="DS3" s="1">
        <f ca="1">QUARTILE(DR$2:DR$251,ROW()-2)</f>
        <v>8.1</v>
      </c>
      <c r="DU3" s="1" t="str">
        <f>IFERROR(IF(FIND(1950,Table1[Date 10s]),ROW()),"")</f>
        <v/>
      </c>
      <c r="DV3" s="1">
        <f t="shared" ca="1" si="17"/>
        <v>8.6999999999999993</v>
      </c>
      <c r="DW3" s="1">
        <f ca="1">QUARTILE(DV$2:DV$251,ROW()-2)</f>
        <v>8.1</v>
      </c>
      <c r="DY3" s="1" t="str">
        <f>IFERROR(IF(FIND(1960,Table1[Date 10s]),ROW()),"")</f>
        <v/>
      </c>
      <c r="DZ3" s="1">
        <f t="shared" ca="1" si="18"/>
        <v>8.6</v>
      </c>
      <c r="EA3" s="1">
        <f ca="1">QUARTILE(DZ$2:DZ$251,ROW()-2)</f>
        <v>8</v>
      </c>
      <c r="EC3" s="1">
        <f>IFERROR(IF(FIND(1970,Table1[Date 10s]),ROW()),"")</f>
        <v>3</v>
      </c>
      <c r="ED3" s="1">
        <f t="shared" ca="1" si="19"/>
        <v>9</v>
      </c>
      <c r="EE3" s="1">
        <f ca="1">QUARTILE(ED$2:ED$251,ROW()-2)</f>
        <v>8</v>
      </c>
      <c r="EG3" s="1" t="str">
        <f>IFERROR(IF(FIND(1980,Table1[Date 10s]),ROW()),"")</f>
        <v/>
      </c>
      <c r="EH3" s="1">
        <f t="shared" ca="1" si="20"/>
        <v>8.6</v>
      </c>
      <c r="EI3" s="1">
        <f ca="1">QUARTILE(EH$2:EH$251,ROW()-2)</f>
        <v>8.1</v>
      </c>
      <c r="EK3" s="1" t="str">
        <f>IFERROR(IF(FIND(1990,Table1[Date 10s]),ROW()),"")</f>
        <v/>
      </c>
      <c r="EL3" s="1">
        <f t="shared" ca="1" si="21"/>
        <v>8.9</v>
      </c>
      <c r="EM3" s="1">
        <f ca="1">QUARTILE(EL$2:EL$251,ROW()-2)</f>
        <v>8.1</v>
      </c>
      <c r="EO3" s="1" t="str">
        <f>IFERROR(IF(FIND(2000,Table1[Date 10s]),ROW()),"")</f>
        <v/>
      </c>
      <c r="EP3" s="1">
        <f t="shared" ca="1" si="22"/>
        <v>8.8000000000000007</v>
      </c>
      <c r="EQ3" s="1">
        <f ca="1">QUARTILE(EP$2:EP$251,ROW()-2)</f>
        <v>8</v>
      </c>
      <c r="ES3" s="1" t="str">
        <f>IFERROR(IF(FIND(2010,Table1[Date 10s]),ROW()),"")</f>
        <v/>
      </c>
      <c r="ET3" s="1">
        <f t="shared" ca="1" si="23"/>
        <v>8.5</v>
      </c>
      <c r="EU3" s="1">
        <f ca="1">QUARTILE(ET$2:ET$251,ROW()-2)</f>
        <v>8</v>
      </c>
      <c r="EW3" s="1" t="s">
        <v>641</v>
      </c>
      <c r="EX3" s="5">
        <f t="shared" ref="EX3:EX8" ca="1" si="41">DK3</f>
        <v>8.1999999999999993</v>
      </c>
      <c r="EY3" s="5">
        <f t="shared" ca="1" si="24"/>
        <v>8.1</v>
      </c>
      <c r="EZ3" s="5">
        <f t="shared" ref="EZ3:EZ8" ca="1" si="42">DS3</f>
        <v>8.1</v>
      </c>
      <c r="FA3" s="5">
        <f t="shared" ref="FA3:FA8" ca="1" si="43">DW3</f>
        <v>8.1</v>
      </c>
      <c r="FB3" s="5">
        <f t="shared" ref="FB3:FB8" ca="1" si="44">EA3</f>
        <v>8</v>
      </c>
      <c r="FC3" s="5">
        <f t="shared" ref="FC3:FC8" ca="1" si="45">EE3</f>
        <v>8</v>
      </c>
      <c r="FD3" s="5">
        <f t="shared" ref="FD3:FD8" ca="1" si="46">EI3</f>
        <v>8.1</v>
      </c>
      <c r="FE3" s="5">
        <f t="shared" ref="FE3:FE8" ca="1" si="47">EM3</f>
        <v>8.1</v>
      </c>
      <c r="FF3" s="5">
        <f t="shared" ref="FF3:FF8" ca="1" si="48">EQ3</f>
        <v>8</v>
      </c>
      <c r="FG3" s="1">
        <f t="shared" ca="1" si="32"/>
        <v>8</v>
      </c>
      <c r="FI3" s="1" t="str">
        <f t="shared" ref="FI3:FI4" si="49">EW4</f>
        <v>Med</v>
      </c>
      <c r="FJ3" s="5">
        <f t="shared" ref="FJ3:FS3" ca="1" si="50">EX4-FJ2</f>
        <v>0</v>
      </c>
      <c r="FK3" s="5">
        <f t="shared" ca="1" si="50"/>
        <v>0</v>
      </c>
      <c r="FL3" s="5">
        <f t="shared" ca="1" si="50"/>
        <v>0.15000000000000036</v>
      </c>
      <c r="FM3" s="5">
        <f t="shared" ca="1" si="50"/>
        <v>9.9999999999999645E-2</v>
      </c>
      <c r="FN3" s="5">
        <f t="shared" ca="1" si="50"/>
        <v>9.9999999999999645E-2</v>
      </c>
      <c r="FO3" s="5">
        <f t="shared" ca="1" si="50"/>
        <v>0.19999999999999929</v>
      </c>
      <c r="FP3" s="5">
        <f t="shared" ca="1" si="50"/>
        <v>0.20000000000000107</v>
      </c>
      <c r="FQ3" s="5">
        <f t="shared" ca="1" si="50"/>
        <v>0.20000000000000107</v>
      </c>
      <c r="FR3" s="5">
        <f t="shared" ca="1" si="50"/>
        <v>9.9999999999999645E-2</v>
      </c>
      <c r="FS3" s="5">
        <f t="shared" ca="1" si="50"/>
        <v>9.9999999999999645E-2</v>
      </c>
    </row>
    <row r="4" spans="1:176">
      <c r="A4" s="1">
        <v>3</v>
      </c>
      <c r="B4" s="1">
        <v>9</v>
      </c>
      <c r="C4" s="1" t="s">
        <v>15</v>
      </c>
      <c r="D4" s="1" t="s">
        <v>16</v>
      </c>
      <c r="E4" s="1">
        <v>1974</v>
      </c>
      <c r="F4" s="1">
        <v>1970</v>
      </c>
      <c r="G4" s="1">
        <v>1970</v>
      </c>
      <c r="H4" s="1" t="s">
        <v>17</v>
      </c>
      <c r="I4" s="2">
        <v>488889</v>
      </c>
      <c r="K4" s="1">
        <f t="shared" si="0"/>
        <v>9</v>
      </c>
      <c r="L4" s="3">
        <f>Table1[[#This Row],[Votes]]</f>
        <v>488889</v>
      </c>
      <c r="N4" s="1" t="s">
        <v>637</v>
      </c>
      <c r="O4" s="1">
        <v>2010</v>
      </c>
      <c r="Q4" s="1">
        <v>8.1</v>
      </c>
      <c r="R4" s="1">
        <f>COUNTIFS(Table1[Rating],Q4,Table1[Date5s],"&gt;="&amp;$O$3,Table1[Date5s],"&lt;="&amp;$O$4)</f>
        <v>31</v>
      </c>
      <c r="S4" s="1">
        <f t="shared" si="34"/>
        <v>8.125</v>
      </c>
      <c r="T4" s="1">
        <f t="shared" si="35"/>
        <v>32.1</v>
      </c>
      <c r="V4">
        <v>1930</v>
      </c>
      <c r="W4">
        <v>1934</v>
      </c>
      <c r="X4" t="s">
        <v>591</v>
      </c>
      <c r="Y4" s="1">
        <f>COUNTIF(Table1[Date5s],$V4)</f>
        <v>4</v>
      </c>
      <c r="Z4" s="1">
        <f>COUNTIFS(Table1[Date5s],$V4,Table1[Rank],"&gt;="&amp;$O$1,Table1[Rank],"&lt;="&amp;$O$2)</f>
        <v>0</v>
      </c>
      <c r="AA4" s="4" t="e">
        <f>SUM($Z$2:Z4)/SUM($Z$2:$Z$20)</f>
        <v>#DIV/0!</v>
      </c>
      <c r="AB4" s="5">
        <f>SUMIF(Table1[Date5s],$V4,Table1[Rating])/Y4</f>
        <v>8.25</v>
      </c>
      <c r="AC4" s="5" t="e">
        <f>SUMIFS(Table1[Rating],Table1[Date5s],$V4,Table1[Rank],"&gt;="&amp;$O$1,Table1[Rank],"&lt;="&amp;$O$2)/Z4</f>
        <v>#DIV/0!</v>
      </c>
      <c r="AE4">
        <v>4</v>
      </c>
      <c r="AF4" s="1" t="e">
        <f ca="1">IF(AF$30+COUNTA(AF$1:AF3)&lt;=28,1,NA())</f>
        <v>#N/A</v>
      </c>
      <c r="AG4" s="1" t="e">
        <f ca="1">IF(AG$30+COUNTA(AG$1:AG3)&lt;=28,1,NA())</f>
        <v>#N/A</v>
      </c>
      <c r="AH4" s="1" t="e">
        <f ca="1">IF(AH$30+COUNTA(AH$1:AH3)&lt;=28,1,NA())</f>
        <v>#N/A</v>
      </c>
      <c r="AI4" s="1" t="e">
        <f ca="1">IF(AI$30+COUNTA(AI$1:AI3)&lt;=28,1,NA())</f>
        <v>#N/A</v>
      </c>
      <c r="AJ4" s="1" t="e">
        <f ca="1">IF(AJ$30+COUNTA(AJ$1:AJ3)&lt;=28,1,NA())</f>
        <v>#N/A</v>
      </c>
      <c r="AK4" s="1" t="e">
        <f ca="1">IF(AK$30+COUNTA(AK$1:AK3)&lt;=28,1,NA())</f>
        <v>#N/A</v>
      </c>
      <c r="AL4" s="1" t="e">
        <f ca="1">IF(AL$30+COUNTA(AL$1:AL3)&lt;=28,1,NA())</f>
        <v>#N/A</v>
      </c>
      <c r="AM4" s="1" t="e">
        <f ca="1">IF(AM$30+COUNTA(AM$1:AM3)&lt;=28,1,NA())</f>
        <v>#N/A</v>
      </c>
      <c r="AN4" s="1" t="e">
        <f ca="1">IF(AN$30+COUNTA(AN$1:AN3)&lt;=28,1,NA())</f>
        <v>#N/A</v>
      </c>
      <c r="AO4" s="1" t="e">
        <f ca="1">IF(AO$30+COUNTA(AO$1:AO3)&lt;=28,1,NA())</f>
        <v>#N/A</v>
      </c>
      <c r="AP4" s="1" t="e">
        <f ca="1">IF(AP$30+COUNTA(AP$1:AP3)&lt;=28,1,NA())</f>
        <v>#N/A</v>
      </c>
      <c r="AQ4" s="1" t="e">
        <f ca="1">IF(AQ$30+COUNTA(AQ$1:AQ3)&lt;=28,1,NA())</f>
        <v>#N/A</v>
      </c>
      <c r="AR4" s="1" t="e">
        <f ca="1">IF(AR$30+COUNTA(AR$1:AR3)&lt;=28,1,NA())</f>
        <v>#N/A</v>
      </c>
      <c r="AS4" s="1" t="e">
        <f ca="1">IF(AS$30+COUNTA(AS$1:AS3)&lt;=28,1,NA())</f>
        <v>#N/A</v>
      </c>
      <c r="AT4" s="1" t="e">
        <f ca="1">IF(AT$30+COUNTA(AT$1:AT3)&lt;=28,1,NA())</f>
        <v>#N/A</v>
      </c>
      <c r="AU4" s="1" t="e">
        <f ca="1">IF(AU$30+COUNTA(AU$1:AU3)&lt;=28,1,NA())</f>
        <v>#N/A</v>
      </c>
      <c r="AV4" s="1" t="e">
        <f ca="1">IF(AV$30+COUNTA(AV$1:AV3)&lt;=28,1,NA())</f>
        <v>#N/A</v>
      </c>
      <c r="AW4" s="1" t="e">
        <f ca="1">IF(AW$30+COUNTA(AW$1:AW3)&lt;=28,1,NA())</f>
        <v>#N/A</v>
      </c>
      <c r="AX4" s="1" t="e">
        <f ca="1">IF(AX$30+COUNTA(AX$1:AX3)&lt;=28,1,NA())</f>
        <v>#N/A</v>
      </c>
      <c r="AY4" s="8"/>
      <c r="AZ4" s="33" t="str">
        <f t="shared" si="36"/>
        <v>1930:</v>
      </c>
      <c r="BA4" s="16"/>
      <c r="BB4" s="11" t="e">
        <f t="shared" si="37"/>
        <v>#DIV/0!</v>
      </c>
      <c r="BC4" s="11" t="e">
        <f t="shared" si="38"/>
        <v>#DIV/0!</v>
      </c>
      <c r="BD4" s="11" t="e">
        <f>SUM($BC$2:BC4)</f>
        <v>#DIV/0!</v>
      </c>
      <c r="BE4" s="11"/>
      <c r="BF4" s="12"/>
      <c r="BG4" s="13">
        <v>3</v>
      </c>
      <c r="BH4" s="13">
        <v>18</v>
      </c>
      <c r="BI4" s="13">
        <v>23</v>
      </c>
      <c r="BJ4" s="13">
        <v>38</v>
      </c>
      <c r="BK4" s="13">
        <v>43</v>
      </c>
      <c r="BL4" s="13">
        <v>58</v>
      </c>
      <c r="BM4" s="13">
        <v>63</v>
      </c>
      <c r="BN4" s="13">
        <v>78</v>
      </c>
      <c r="BO4" s="13">
        <v>83</v>
      </c>
      <c r="BP4" s="13">
        <v>98</v>
      </c>
      <c r="BQ4" s="44"/>
      <c r="BR4" s="34"/>
      <c r="BS4" s="74" t="s">
        <v>617</v>
      </c>
      <c r="BT4" s="46"/>
      <c r="BU4" s="34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34"/>
      <c r="CI4" s="1" t="str">
        <f>IFERROR(IF(FIND($CH$2,Table1[Date5s]),ROW()),"")</f>
        <v/>
      </c>
      <c r="CJ4" s="1">
        <f t="shared" si="39"/>
        <v>35</v>
      </c>
      <c r="CK4" s="1">
        <f t="shared" ca="1" si="2"/>
        <v>34</v>
      </c>
      <c r="CL4" s="1">
        <f t="shared" ca="1" si="3"/>
        <v>8.5</v>
      </c>
      <c r="CM4" s="1" t="str">
        <f t="shared" ca="1" si="4"/>
        <v>Apocalypse Now (1979)</v>
      </c>
      <c r="CN4" s="1" t="str">
        <f t="shared" ca="1" si="5"/>
        <v>Apocalypse Now</v>
      </c>
      <c r="CO4" s="1">
        <f t="shared" ca="1" si="6"/>
        <v>1979</v>
      </c>
      <c r="CP4" s="1">
        <f t="shared" ca="1" si="7"/>
        <v>1975</v>
      </c>
      <c r="CQ4" s="1">
        <f t="shared" ca="1" si="8"/>
        <v>1970</v>
      </c>
      <c r="CR4" s="1" t="str">
        <f t="shared" ca="1" si="9"/>
        <v>'79</v>
      </c>
      <c r="CS4" s="1">
        <f t="shared" ca="1" si="10"/>
        <v>309699</v>
      </c>
      <c r="CU4" s="1" t="str">
        <f t="shared" ca="1" si="40"/>
        <v>(34) Apocalypse Now</v>
      </c>
      <c r="CV4" s="1">
        <f t="shared" ca="1" si="11"/>
        <v>1979</v>
      </c>
      <c r="CW4" s="1">
        <f t="shared" ca="1" si="12"/>
        <v>8.5</v>
      </c>
      <c r="CX4" s="1">
        <f t="shared" ca="1" si="13"/>
        <v>309699</v>
      </c>
      <c r="DI4" s="1" t="str">
        <f>IFERROR(IF(FIND(1920,Table1[Date 10s]),ROW()),"")</f>
        <v/>
      </c>
      <c r="DJ4" s="1">
        <f t="shared" ca="1" si="14"/>
        <v>8.1999999999999993</v>
      </c>
      <c r="DK4" s="1">
        <f ca="1">QUARTILE(DJ$2:DJ$251,ROW()-2)</f>
        <v>8.1999999999999993</v>
      </c>
      <c r="DM4" s="1" t="str">
        <f>IFERROR(IF(FIND(1930,Table1[Date 10s]),ROW()),"")</f>
        <v/>
      </c>
      <c r="DN4" s="1">
        <f t="shared" ca="1" si="15"/>
        <v>8.4</v>
      </c>
      <c r="DO4" s="1">
        <f ca="1">QUARTILE(DN$2:DN$251,ROW()-2)</f>
        <v>8.1</v>
      </c>
      <c r="DQ4" s="1" t="str">
        <f>IFERROR(IF(FIND(1940,Table1[Date 10s]),ROW()),"")</f>
        <v/>
      </c>
      <c r="DR4" s="1">
        <f t="shared" ca="1" si="16"/>
        <v>8.4</v>
      </c>
      <c r="DS4" s="1">
        <f ca="1">QUARTILE(DR$2:DR$251,ROW()-2)</f>
        <v>8.25</v>
      </c>
      <c r="DU4" s="1" t="str">
        <f>IFERROR(IF(FIND(1950,Table1[Date 10s]),ROW()),"")</f>
        <v/>
      </c>
      <c r="DV4" s="1">
        <f t="shared" ca="1" si="17"/>
        <v>8.6</v>
      </c>
      <c r="DW4" s="1">
        <f ca="1">QUARTILE(DV$2:DV$251,ROW()-2)</f>
        <v>8.1999999999999993</v>
      </c>
      <c r="DY4" s="1" t="str">
        <f>IFERROR(IF(FIND(1960,Table1[Date 10s]),ROW()),"")</f>
        <v/>
      </c>
      <c r="DZ4" s="1">
        <f t="shared" ca="1" si="18"/>
        <v>8.6</v>
      </c>
      <c r="EA4" s="1">
        <f ca="1">QUARTILE(DZ$2:DZ$251,ROW()-2)</f>
        <v>8.1</v>
      </c>
      <c r="EC4" s="1">
        <f>IFERROR(IF(FIND(1970,Table1[Date 10s]),ROW()),"")</f>
        <v>4</v>
      </c>
      <c r="ED4" s="1">
        <f t="shared" ca="1" si="19"/>
        <v>8.6999999999999993</v>
      </c>
      <c r="EE4" s="1">
        <f ca="1">QUARTILE(ED$2:ED$251,ROW()-2)</f>
        <v>8.1999999999999993</v>
      </c>
      <c r="EG4" s="1" t="str">
        <f>IFERROR(IF(FIND(1980,Table1[Date 10s]),ROW()),"")</f>
        <v/>
      </c>
      <c r="EH4" s="1">
        <f t="shared" ca="1" si="20"/>
        <v>8.5</v>
      </c>
      <c r="EI4" s="1">
        <f ca="1">QUARTILE(EH$2:EH$251,ROW()-2)</f>
        <v>8.3000000000000007</v>
      </c>
      <c r="EK4" s="1" t="str">
        <f>IFERROR(IF(FIND(1990,Table1[Date 10s]),ROW()),"")</f>
        <v/>
      </c>
      <c r="EL4" s="1">
        <f t="shared" ca="1" si="21"/>
        <v>8.9</v>
      </c>
      <c r="EM4" s="1">
        <f ca="1">QUARTILE(EL$2:EL$251,ROW()-2)</f>
        <v>8.3000000000000007</v>
      </c>
      <c r="EO4" s="1" t="str">
        <f>IFERROR(IF(FIND(2000,Table1[Date 10s]),ROW()),"")</f>
        <v/>
      </c>
      <c r="EP4" s="1">
        <f t="shared" ca="1" si="22"/>
        <v>8.8000000000000007</v>
      </c>
      <c r="EQ4" s="1">
        <f ca="1">QUARTILE(EP$2:EP$251,ROW()-2)</f>
        <v>8.1</v>
      </c>
      <c r="ES4" s="1" t="str">
        <f>IFERROR(IF(FIND(2010,Table1[Date 10s]),ROW()),"")</f>
        <v/>
      </c>
      <c r="ET4" s="1">
        <f t="shared" ca="1" si="23"/>
        <v>8.4</v>
      </c>
      <c r="EU4" s="1">
        <f ca="1">QUARTILE(ET$2:ET$251,ROW()-2)</f>
        <v>8.1</v>
      </c>
      <c r="EW4" s="1" t="s">
        <v>642</v>
      </c>
      <c r="EX4" s="5">
        <f t="shared" ca="1" si="41"/>
        <v>8.1999999999999993</v>
      </c>
      <c r="EY4" s="5">
        <f t="shared" ca="1" si="24"/>
        <v>8.1</v>
      </c>
      <c r="EZ4" s="5">
        <f t="shared" ca="1" si="42"/>
        <v>8.25</v>
      </c>
      <c r="FA4" s="5">
        <f t="shared" ca="1" si="43"/>
        <v>8.1999999999999993</v>
      </c>
      <c r="FB4" s="5">
        <f t="shared" ca="1" si="44"/>
        <v>8.1</v>
      </c>
      <c r="FC4" s="5">
        <f t="shared" ca="1" si="45"/>
        <v>8.1999999999999993</v>
      </c>
      <c r="FD4" s="5">
        <f t="shared" ca="1" si="46"/>
        <v>8.3000000000000007</v>
      </c>
      <c r="FE4" s="5">
        <f t="shared" ca="1" si="47"/>
        <v>8.3000000000000007</v>
      </c>
      <c r="FF4" s="5">
        <f t="shared" ca="1" si="48"/>
        <v>8.1</v>
      </c>
      <c r="FG4" s="1">
        <f t="shared" ca="1" si="32"/>
        <v>8.1</v>
      </c>
      <c r="FI4" s="1" t="str">
        <f t="shared" si="49"/>
        <v>Q3</v>
      </c>
      <c r="FJ4" s="5">
        <f t="shared" ref="FJ4:FS4" ca="1" si="51">EX5-SUM(FJ2:FJ3)</f>
        <v>2.5000000000000355E-2</v>
      </c>
      <c r="FK4" s="5">
        <f t="shared" ca="1" si="51"/>
        <v>0.30000000000000071</v>
      </c>
      <c r="FL4" s="5">
        <f t="shared" ca="1" si="51"/>
        <v>0.15000000000000036</v>
      </c>
      <c r="FM4" s="5">
        <f t="shared" ca="1" si="51"/>
        <v>0.10000000000000142</v>
      </c>
      <c r="FN4" s="5">
        <f t="shared" ca="1" si="51"/>
        <v>0.20000000000000107</v>
      </c>
      <c r="FO4" s="5">
        <f t="shared" ca="1" si="51"/>
        <v>0.25</v>
      </c>
      <c r="FP4" s="5">
        <f t="shared" ca="1" si="51"/>
        <v>0</v>
      </c>
      <c r="FQ4" s="5">
        <f t="shared" ca="1" si="51"/>
        <v>0.29999999999999893</v>
      </c>
      <c r="FR4" s="5">
        <f t="shared" ca="1" si="51"/>
        <v>0.30000000000000071</v>
      </c>
      <c r="FS4" s="5">
        <f t="shared" ca="1" si="51"/>
        <v>0.30000000000000071</v>
      </c>
    </row>
    <row r="5" spans="1:176">
      <c r="A5" s="1">
        <v>4</v>
      </c>
      <c r="B5" s="1">
        <v>8.9</v>
      </c>
      <c r="C5" s="1" t="s">
        <v>18</v>
      </c>
      <c r="D5" s="1" t="s">
        <v>19</v>
      </c>
      <c r="E5" s="1">
        <v>1994</v>
      </c>
      <c r="F5" s="1">
        <v>1990</v>
      </c>
      <c r="G5" s="1">
        <v>1990</v>
      </c>
      <c r="H5" s="1" t="s">
        <v>11</v>
      </c>
      <c r="I5" s="2">
        <v>830504</v>
      </c>
      <c r="K5" s="1">
        <f t="shared" si="0"/>
        <v>8.9</v>
      </c>
      <c r="L5" s="3">
        <f>Table1[[#This Row],[Votes]]</f>
        <v>830504</v>
      </c>
      <c r="Q5" s="1">
        <v>8.1999999999999993</v>
      </c>
      <c r="R5" s="1">
        <f>COUNTIFS(Table1[Rating],Q5,Table1[Date5s],"&gt;="&amp;$O$3,Table1[Date5s],"&lt;="&amp;$O$4)</f>
        <v>15</v>
      </c>
      <c r="S5" s="1">
        <f t="shared" si="34"/>
        <v>8.2249999999999996</v>
      </c>
      <c r="T5" s="1">
        <f t="shared" si="35"/>
        <v>16.100000000000001</v>
      </c>
      <c r="V5">
        <v>1935</v>
      </c>
      <c r="W5">
        <v>1939</v>
      </c>
      <c r="X5" t="s">
        <v>592</v>
      </c>
      <c r="Y5" s="1">
        <f>COUNTIF(Table1[Date5s],$V5)</f>
        <v>5</v>
      </c>
      <c r="Z5" s="1">
        <f>COUNTIFS(Table1[Date5s],$V5,Table1[Rank],"&gt;="&amp;$O$1,Table1[Rank],"&lt;="&amp;$O$2)</f>
        <v>0</v>
      </c>
      <c r="AA5" s="4" t="e">
        <f>SUM($Z$2:Z5)/SUM($Z$2:$Z$20)</f>
        <v>#DIV/0!</v>
      </c>
      <c r="AB5" s="5">
        <f>SUMIF(Table1[Date5s],$V5,Table1[Rating])/Y5</f>
        <v>8.16</v>
      </c>
      <c r="AC5" s="5" t="e">
        <f>SUMIFS(Table1[Rating],Table1[Date5s],$V5,Table1[Rank],"&gt;="&amp;$O$1,Table1[Rank],"&lt;="&amp;$O$2)/Z5</f>
        <v>#DIV/0!</v>
      </c>
      <c r="AE5">
        <v>5</v>
      </c>
      <c r="AF5" s="1" t="e">
        <f ca="1">IF(AF$30+COUNTA(AF$1:AF4)&lt;=28,1,NA())</f>
        <v>#N/A</v>
      </c>
      <c r="AG5" s="1" t="e">
        <f ca="1">IF(AG$30+COUNTA(AG$1:AG4)&lt;=28,1,NA())</f>
        <v>#N/A</v>
      </c>
      <c r="AH5" s="1" t="e">
        <f ca="1">IF(AH$30+COUNTA(AH$1:AH4)&lt;=28,1,NA())</f>
        <v>#N/A</v>
      </c>
      <c r="AI5" s="1" t="e">
        <f ca="1">IF(AI$30+COUNTA(AI$1:AI4)&lt;=28,1,NA())</f>
        <v>#N/A</v>
      </c>
      <c r="AJ5" s="1" t="e">
        <f ca="1">IF(AJ$30+COUNTA(AJ$1:AJ4)&lt;=28,1,NA())</f>
        <v>#N/A</v>
      </c>
      <c r="AK5" s="1" t="e">
        <f ca="1">IF(AK$30+COUNTA(AK$1:AK4)&lt;=28,1,NA())</f>
        <v>#N/A</v>
      </c>
      <c r="AL5" s="1" t="e">
        <f ca="1">IF(AL$30+COUNTA(AL$1:AL4)&lt;=28,1,NA())</f>
        <v>#N/A</v>
      </c>
      <c r="AM5" s="1" t="e">
        <f ca="1">IF(AM$30+COUNTA(AM$1:AM4)&lt;=28,1,NA())</f>
        <v>#N/A</v>
      </c>
      <c r="AN5" s="1" t="e">
        <f ca="1">IF(AN$30+COUNTA(AN$1:AN4)&lt;=28,1,NA())</f>
        <v>#N/A</v>
      </c>
      <c r="AO5" s="1" t="e">
        <f ca="1">IF(AO$30+COUNTA(AO$1:AO4)&lt;=28,1,NA())</f>
        <v>#N/A</v>
      </c>
      <c r="AP5" s="1" t="e">
        <f ca="1">IF(AP$30+COUNTA(AP$1:AP4)&lt;=28,1,NA())</f>
        <v>#N/A</v>
      </c>
      <c r="AQ5" s="1" t="e">
        <f ca="1">IF(AQ$30+COUNTA(AQ$1:AQ4)&lt;=28,1,NA())</f>
        <v>#N/A</v>
      </c>
      <c r="AR5" s="1" t="e">
        <f ca="1">IF(AR$30+COUNTA(AR$1:AR4)&lt;=28,1,NA())</f>
        <v>#N/A</v>
      </c>
      <c r="AS5" s="1" t="e">
        <f ca="1">IF(AS$30+COUNTA(AS$1:AS4)&lt;=28,1,NA())</f>
        <v>#N/A</v>
      </c>
      <c r="AT5" s="1" t="e">
        <f ca="1">IF(AT$30+COUNTA(AT$1:AT4)&lt;=28,1,NA())</f>
        <v>#N/A</v>
      </c>
      <c r="AU5" s="1" t="e">
        <f ca="1">IF(AU$30+COUNTA(AU$1:AU4)&lt;=28,1,NA())</f>
        <v>#N/A</v>
      </c>
      <c r="AV5" s="1" t="e">
        <f ca="1">IF(AV$30+COUNTA(AV$1:AV4)&lt;=28,1,NA())</f>
        <v>#N/A</v>
      </c>
      <c r="AW5" s="1" t="e">
        <f ca="1">IF(AW$30+COUNTA(AW$1:AW4)&lt;=28,1,NA())</f>
        <v>#N/A</v>
      </c>
      <c r="AX5" s="1" t="e">
        <f ca="1">IF(AX$30+COUNTA(AX$1:AX4)&lt;=28,1,NA())</f>
        <v>#N/A</v>
      </c>
      <c r="AY5" s="8"/>
      <c r="AZ5" s="33" t="str">
        <f t="shared" si="36"/>
        <v>1935:</v>
      </c>
      <c r="BA5" s="17"/>
      <c r="BB5" s="11" t="e">
        <f t="shared" si="37"/>
        <v>#DIV/0!</v>
      </c>
      <c r="BC5" s="11" t="e">
        <f t="shared" si="38"/>
        <v>#DIV/0!</v>
      </c>
      <c r="BD5" s="11" t="e">
        <f>SUM($BC$2:BC5)</f>
        <v>#DIV/0!</v>
      </c>
      <c r="BE5" s="11"/>
      <c r="BF5" s="12"/>
      <c r="BG5" s="13">
        <v>4</v>
      </c>
      <c r="BH5" s="13">
        <v>17</v>
      </c>
      <c r="BI5" s="13">
        <v>24</v>
      </c>
      <c r="BJ5" s="13">
        <v>37</v>
      </c>
      <c r="BK5" s="13">
        <v>44</v>
      </c>
      <c r="BL5" s="13">
        <v>57</v>
      </c>
      <c r="BM5" s="13">
        <v>64</v>
      </c>
      <c r="BN5" s="13">
        <v>77</v>
      </c>
      <c r="BO5" s="13">
        <v>84</v>
      </c>
      <c r="BP5" s="13">
        <v>97</v>
      </c>
      <c r="BQ5" s="44"/>
      <c r="BR5" s="34"/>
      <c r="BS5" s="74" t="s">
        <v>618</v>
      </c>
      <c r="BT5" s="47"/>
      <c r="BU5" s="34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34"/>
      <c r="CI5" s="1" t="str">
        <f>IFERROR(IF(FIND($CH$2,Table1[Date5s]),ROW()),"")</f>
        <v/>
      </c>
      <c r="CJ5" s="1">
        <f t="shared" si="39"/>
        <v>41</v>
      </c>
      <c r="CK5" s="1">
        <f t="shared" ca="1" si="2"/>
        <v>40</v>
      </c>
      <c r="CL5" s="1">
        <f t="shared" ca="1" si="3"/>
        <v>8.5</v>
      </c>
      <c r="CM5" s="1" t="str">
        <f t="shared" ca="1" si="4"/>
        <v>Alien (1979)</v>
      </c>
      <c r="CN5" s="1" t="str">
        <f t="shared" ca="1" si="5"/>
        <v>Alien</v>
      </c>
      <c r="CO5" s="1">
        <f t="shared" ca="1" si="6"/>
        <v>1979</v>
      </c>
      <c r="CP5" s="1">
        <f t="shared" ca="1" si="7"/>
        <v>1975</v>
      </c>
      <c r="CQ5" s="1">
        <f t="shared" ca="1" si="8"/>
        <v>1970</v>
      </c>
      <c r="CR5" s="1" t="str">
        <f t="shared" ca="1" si="9"/>
        <v>'79</v>
      </c>
      <c r="CS5" s="1">
        <f t="shared" ca="1" si="10"/>
        <v>360007</v>
      </c>
      <c r="CU5" s="1" t="str">
        <f t="shared" ca="1" si="40"/>
        <v>(40) Alien</v>
      </c>
      <c r="CV5" s="1">
        <f t="shared" ca="1" si="11"/>
        <v>1979</v>
      </c>
      <c r="CW5" s="1">
        <f t="shared" ca="1" si="12"/>
        <v>8.5</v>
      </c>
      <c r="CX5" s="1">
        <f t="shared" ca="1" si="13"/>
        <v>360007</v>
      </c>
      <c r="DI5" s="1" t="str">
        <f>IFERROR(IF(FIND(1920,Table1[Date 10s]),ROW()),"")</f>
        <v/>
      </c>
      <c r="DJ5" s="1">
        <f t="shared" ca="1" si="14"/>
        <v>8.1999999999999993</v>
      </c>
      <c r="DK5" s="1">
        <f ca="1">QUARTILE(DJ$2:DJ$251,ROW()-2)</f>
        <v>8.2249999999999996</v>
      </c>
      <c r="DM5" s="1" t="str">
        <f>IFERROR(IF(FIND(1930,Table1[Date 10s]),ROW()),"")</f>
        <v/>
      </c>
      <c r="DN5" s="1">
        <f t="shared" ca="1" si="15"/>
        <v>8.1999999999999993</v>
      </c>
      <c r="DO5" s="1">
        <f ca="1">QUARTILE(DN$2:DN$251,ROW()-2)</f>
        <v>8.4</v>
      </c>
      <c r="DQ5" s="1" t="str">
        <f>IFERROR(IF(FIND(1940,Table1[Date 10s]),ROW()),"")</f>
        <v/>
      </c>
      <c r="DR5" s="1">
        <f t="shared" ca="1" si="16"/>
        <v>8.4</v>
      </c>
      <c r="DS5" s="1">
        <f ca="1">QUARTILE(DR$2:DR$251,ROW()-2)</f>
        <v>8.4</v>
      </c>
      <c r="DU5" s="1" t="str">
        <f>IFERROR(IF(FIND(1950,Table1[Date 10s]),ROW()),"")</f>
        <v/>
      </c>
      <c r="DV5" s="1">
        <f t="shared" ca="1" si="17"/>
        <v>8.5</v>
      </c>
      <c r="DW5" s="1">
        <f ca="1">QUARTILE(DV$2:DV$251,ROW()-2)</f>
        <v>8.3000000000000007</v>
      </c>
      <c r="DY5" s="1" t="str">
        <f>IFERROR(IF(FIND(1960,Table1[Date 10s]),ROW()),"")</f>
        <v/>
      </c>
      <c r="DZ5" s="1">
        <f t="shared" ca="1" si="18"/>
        <v>8.5</v>
      </c>
      <c r="EA5" s="1">
        <f ca="1">QUARTILE(DZ$2:DZ$251,ROW()-2)</f>
        <v>8.3000000000000007</v>
      </c>
      <c r="EC5" s="1" t="str">
        <f>IFERROR(IF(FIND(1970,Table1[Date 10s]),ROW()),"")</f>
        <v/>
      </c>
      <c r="ED5" s="1">
        <f t="shared" ca="1" si="19"/>
        <v>8.6999999999999993</v>
      </c>
      <c r="EE5" s="1">
        <f ca="1">QUARTILE(ED$2:ED$251,ROW()-2)</f>
        <v>8.4499999999999993</v>
      </c>
      <c r="EG5" s="1" t="str">
        <f>IFERROR(IF(FIND(1980,Table1[Date 10s]),ROW()),"")</f>
        <v/>
      </c>
      <c r="EH5" s="1">
        <f t="shared" ca="1" si="20"/>
        <v>8.4</v>
      </c>
      <c r="EI5" s="1">
        <f ca="1">QUARTILE(EH$2:EH$251,ROW()-2)</f>
        <v>8.3000000000000007</v>
      </c>
      <c r="EK5" s="1">
        <f>IFERROR(IF(FIND(1990,Table1[Date 10s]),ROW()),"")</f>
        <v>5</v>
      </c>
      <c r="EL5" s="1">
        <f t="shared" ca="1" si="21"/>
        <v>8.8000000000000007</v>
      </c>
      <c r="EM5" s="1">
        <f ca="1">QUARTILE(EL$2:EL$251,ROW()-2)</f>
        <v>8.6</v>
      </c>
      <c r="EO5" s="1" t="str">
        <f>IFERROR(IF(FIND(2000,Table1[Date 10s]),ROW()),"")</f>
        <v/>
      </c>
      <c r="EP5" s="1">
        <f t="shared" ca="1" si="22"/>
        <v>8.6999999999999993</v>
      </c>
      <c r="EQ5" s="1">
        <f ca="1">QUARTILE(EP$2:EP$251,ROW()-2)</f>
        <v>8.4</v>
      </c>
      <c r="ES5" s="1" t="str">
        <f>IFERROR(IF(FIND(2010,Table1[Date 10s]),ROW()),"")</f>
        <v/>
      </c>
      <c r="ET5" s="1">
        <f t="shared" ca="1" si="23"/>
        <v>8.4</v>
      </c>
      <c r="EU5" s="1">
        <f ca="1">QUARTILE(ET$2:ET$251,ROW()-2)</f>
        <v>8.4</v>
      </c>
      <c r="EW5" s="1" t="s">
        <v>643</v>
      </c>
      <c r="EX5" s="5">
        <f t="shared" ca="1" si="41"/>
        <v>8.2249999999999996</v>
      </c>
      <c r="EY5" s="5">
        <f t="shared" ca="1" si="24"/>
        <v>8.4</v>
      </c>
      <c r="EZ5" s="5">
        <f t="shared" ca="1" si="42"/>
        <v>8.4</v>
      </c>
      <c r="FA5" s="5">
        <f t="shared" ca="1" si="43"/>
        <v>8.3000000000000007</v>
      </c>
      <c r="FB5" s="5">
        <f t="shared" ca="1" si="44"/>
        <v>8.3000000000000007</v>
      </c>
      <c r="FC5" s="5">
        <f t="shared" ca="1" si="45"/>
        <v>8.4499999999999993</v>
      </c>
      <c r="FD5" s="5">
        <f t="shared" ca="1" si="46"/>
        <v>8.3000000000000007</v>
      </c>
      <c r="FE5" s="5">
        <f t="shared" ca="1" si="47"/>
        <v>8.6</v>
      </c>
      <c r="FF5" s="5">
        <f t="shared" ca="1" si="48"/>
        <v>8.4</v>
      </c>
      <c r="FG5" s="1">
        <f t="shared" ca="1" si="32"/>
        <v>8.4</v>
      </c>
      <c r="FI5" t="s">
        <v>675</v>
      </c>
      <c r="FJ5" s="5">
        <f ca="1">EX3-EX2</f>
        <v>0</v>
      </c>
      <c r="FK5" s="5">
        <f t="shared" ref="FK5:FS5" ca="1" si="52">EY3-EY2</f>
        <v>0.19999999999999929</v>
      </c>
      <c r="FL5" s="5">
        <f t="shared" ca="1" si="52"/>
        <v>0.19999999999999929</v>
      </c>
      <c r="FM5" s="5">
        <f t="shared" ca="1" si="52"/>
        <v>9.9999999999999645E-2</v>
      </c>
      <c r="FN5" s="5">
        <f t="shared" ca="1" si="52"/>
        <v>9.9999999999999645E-2</v>
      </c>
      <c r="FO5" s="5">
        <f t="shared" ca="1" si="52"/>
        <v>9.9999999999999645E-2</v>
      </c>
      <c r="FP5" s="5">
        <f t="shared" ca="1" si="52"/>
        <v>9.9999999999999645E-2</v>
      </c>
      <c r="FQ5" s="5">
        <f t="shared" ca="1" si="52"/>
        <v>0.19999999999999929</v>
      </c>
      <c r="FR5" s="5">
        <f t="shared" ca="1" si="52"/>
        <v>9.9999999999999645E-2</v>
      </c>
      <c r="FS5" s="5">
        <f t="shared" ca="1" si="52"/>
        <v>0</v>
      </c>
    </row>
    <row r="6" spans="1:176">
      <c r="A6" s="1">
        <v>5</v>
      </c>
      <c r="B6" s="1">
        <v>8.9</v>
      </c>
      <c r="C6" s="1" t="s">
        <v>20</v>
      </c>
      <c r="D6" s="1" t="s">
        <v>21</v>
      </c>
      <c r="E6" s="1">
        <v>1966</v>
      </c>
      <c r="F6" s="1">
        <v>1965</v>
      </c>
      <c r="G6" s="1">
        <v>1960</v>
      </c>
      <c r="H6" s="1" t="s">
        <v>22</v>
      </c>
      <c r="I6" s="2">
        <v>322961</v>
      </c>
      <c r="K6" s="1">
        <f t="shared" si="0"/>
        <v>8.9</v>
      </c>
      <c r="L6" s="3">
        <f>Table1[[#This Row],[Votes]]</f>
        <v>322961</v>
      </c>
      <c r="N6" s="1" t="str">
        <f>"Rating Frequncy (Years B/W: "&amp;O3&amp;"-"&amp;O4&amp;")"</f>
        <v>Rating Frequncy (Years B/W: 1975-2010)</v>
      </c>
      <c r="Q6" s="1">
        <v>8.3000000000000007</v>
      </c>
      <c r="R6" s="1">
        <f>COUNTIFS(Table1[Rating],Q6,Table1[Date5s],"&gt;="&amp;$O$3,Table1[Date5s],"&lt;="&amp;$O$4)</f>
        <v>20</v>
      </c>
      <c r="S6" s="1">
        <f t="shared" si="34"/>
        <v>8.3250000000000011</v>
      </c>
      <c r="T6" s="1">
        <f t="shared" si="35"/>
        <v>21.1</v>
      </c>
      <c r="V6">
        <v>1940</v>
      </c>
      <c r="W6">
        <v>1944</v>
      </c>
      <c r="X6" t="s">
        <v>593</v>
      </c>
      <c r="Y6" s="1">
        <f>COUNTIF(Table1[Date5s],$V6)</f>
        <v>8</v>
      </c>
      <c r="Z6" s="1">
        <f>COUNTIFS(Table1[Date5s],$V6,Table1[Rank],"&gt;="&amp;$O$1,Table1[Rank],"&lt;="&amp;$O$2)</f>
        <v>0</v>
      </c>
      <c r="AA6" s="4" t="e">
        <f>SUM($Z$2:Z6)/SUM($Z$2:$Z$20)</f>
        <v>#DIV/0!</v>
      </c>
      <c r="AB6" s="5">
        <f>SUMIF(Table1[Date5s],$V6,Table1[Rating])/Y6</f>
        <v>8.2750000000000004</v>
      </c>
      <c r="AC6" s="5" t="e">
        <f>SUMIFS(Table1[Rating],Table1[Date5s],$V6,Table1[Rank],"&gt;="&amp;$O$1,Table1[Rank],"&lt;="&amp;$O$2)/Z6</f>
        <v>#DIV/0!</v>
      </c>
      <c r="AE6">
        <v>6</v>
      </c>
      <c r="AF6" s="1" t="e">
        <f ca="1">IF(AF$30+COUNTA(AF$1:AF5)&lt;=28,1,NA())</f>
        <v>#N/A</v>
      </c>
      <c r="AG6" s="1" t="e">
        <f ca="1">IF(AG$30+COUNTA(AG$1:AG5)&lt;=28,1,NA())</f>
        <v>#N/A</v>
      </c>
      <c r="AH6" s="1" t="e">
        <f ca="1">IF(AH$30+COUNTA(AH$1:AH5)&lt;=28,1,NA())</f>
        <v>#N/A</v>
      </c>
      <c r="AI6" s="1" t="e">
        <f ca="1">IF(AI$30+COUNTA(AI$1:AI5)&lt;=28,1,NA())</f>
        <v>#N/A</v>
      </c>
      <c r="AJ6" s="1" t="e">
        <f ca="1">IF(AJ$30+COUNTA(AJ$1:AJ5)&lt;=28,1,NA())</f>
        <v>#N/A</v>
      </c>
      <c r="AK6" s="1" t="e">
        <f ca="1">IF(AK$30+COUNTA(AK$1:AK5)&lt;=28,1,NA())</f>
        <v>#N/A</v>
      </c>
      <c r="AL6" s="1" t="e">
        <f ca="1">IF(AL$30+COUNTA(AL$1:AL5)&lt;=28,1,NA())</f>
        <v>#N/A</v>
      </c>
      <c r="AM6" s="1" t="e">
        <f ca="1">IF(AM$30+COUNTA(AM$1:AM5)&lt;=28,1,NA())</f>
        <v>#N/A</v>
      </c>
      <c r="AN6" s="1" t="e">
        <f ca="1">IF(AN$30+COUNTA(AN$1:AN5)&lt;=28,1,NA())</f>
        <v>#N/A</v>
      </c>
      <c r="AO6" s="1" t="e">
        <f ca="1">IF(AO$30+COUNTA(AO$1:AO5)&lt;=28,1,NA())</f>
        <v>#N/A</v>
      </c>
      <c r="AP6" s="1" t="e">
        <f ca="1">IF(AP$30+COUNTA(AP$1:AP5)&lt;=28,1,NA())</f>
        <v>#N/A</v>
      </c>
      <c r="AQ6" s="1" t="e">
        <f ca="1">IF(AQ$30+COUNTA(AQ$1:AQ5)&lt;=28,1,NA())</f>
        <v>#N/A</v>
      </c>
      <c r="AR6" s="1" t="e">
        <f ca="1">IF(AR$30+COUNTA(AR$1:AR5)&lt;=28,1,NA())</f>
        <v>#N/A</v>
      </c>
      <c r="AS6" s="1" t="e">
        <f ca="1">IF(AS$30+COUNTA(AS$1:AS5)&lt;=28,1,NA())</f>
        <v>#N/A</v>
      </c>
      <c r="AT6" s="1" t="e">
        <f ca="1">IF(AT$30+COUNTA(AT$1:AT5)&lt;=28,1,NA())</f>
        <v>#N/A</v>
      </c>
      <c r="AU6" s="1" t="e">
        <f ca="1">IF(AU$30+COUNTA(AU$1:AU5)&lt;=28,1,NA())</f>
        <v>#N/A</v>
      </c>
      <c r="AV6" s="1" t="e">
        <f ca="1">IF(AV$30+COUNTA(AV$1:AV5)&lt;=28,1,NA())</f>
        <v>#N/A</v>
      </c>
      <c r="AW6" s="1" t="e">
        <f ca="1">IF(AW$30+COUNTA(AW$1:AW5)&lt;=28,1,NA())</f>
        <v>#N/A</v>
      </c>
      <c r="AX6" s="1" t="e">
        <f ca="1">IF(AX$30+COUNTA(AX$1:AX5)&lt;=28,1,NA())</f>
        <v>#N/A</v>
      </c>
      <c r="AY6" s="8"/>
      <c r="AZ6" s="33" t="str">
        <f t="shared" si="36"/>
        <v>1940:</v>
      </c>
      <c r="BA6" s="18"/>
      <c r="BB6" s="11" t="e">
        <f t="shared" si="37"/>
        <v>#DIV/0!</v>
      </c>
      <c r="BC6" s="11" t="e">
        <f t="shared" si="38"/>
        <v>#DIV/0!</v>
      </c>
      <c r="BD6" s="11" t="e">
        <f>SUM($BC$2:BC6)</f>
        <v>#DIV/0!</v>
      </c>
      <c r="BE6" s="11"/>
      <c r="BF6" s="12"/>
      <c r="BG6" s="13">
        <v>5</v>
      </c>
      <c r="BH6" s="13">
        <v>16</v>
      </c>
      <c r="BI6" s="13">
        <v>25</v>
      </c>
      <c r="BJ6" s="13">
        <v>36</v>
      </c>
      <c r="BK6" s="13">
        <v>45</v>
      </c>
      <c r="BL6" s="13">
        <v>56</v>
      </c>
      <c r="BM6" s="13">
        <v>65</v>
      </c>
      <c r="BN6" s="13">
        <v>76</v>
      </c>
      <c r="BO6" s="13">
        <v>85</v>
      </c>
      <c r="BP6" s="13">
        <v>96</v>
      </c>
      <c r="BQ6" s="44"/>
      <c r="BR6" s="34"/>
      <c r="BS6" s="74" t="s">
        <v>619</v>
      </c>
      <c r="BT6" s="48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I6" s="1" t="str">
        <f>IFERROR(IF(FIND($CH$2,Table1[Date5s]),ROW()),"")</f>
        <v/>
      </c>
      <c r="CJ6" s="1">
        <f t="shared" si="39"/>
        <v>58</v>
      </c>
      <c r="CK6" s="1">
        <f t="shared" ca="1" si="2"/>
        <v>57</v>
      </c>
      <c r="CL6" s="1">
        <f t="shared" ca="1" si="3"/>
        <v>8.4</v>
      </c>
      <c r="CM6" s="1" t="str">
        <f t="shared" ca="1" si="4"/>
        <v>Taxi Driver (1976)</v>
      </c>
      <c r="CN6" s="1" t="str">
        <f t="shared" ca="1" si="5"/>
        <v>Taxi Driver</v>
      </c>
      <c r="CO6" s="1">
        <f t="shared" ca="1" si="6"/>
        <v>1976</v>
      </c>
      <c r="CP6" s="1">
        <f t="shared" ca="1" si="7"/>
        <v>1975</v>
      </c>
      <c r="CQ6" s="1">
        <f t="shared" ca="1" si="8"/>
        <v>1970</v>
      </c>
      <c r="CR6" s="1" t="str">
        <f t="shared" ca="1" si="9"/>
        <v>'76</v>
      </c>
      <c r="CS6" s="1">
        <f t="shared" ca="1" si="10"/>
        <v>321465</v>
      </c>
      <c r="CU6" s="1" t="str">
        <f t="shared" ca="1" si="40"/>
        <v>(57) Taxi Driver</v>
      </c>
      <c r="CV6" s="1">
        <f t="shared" ca="1" si="11"/>
        <v>1976</v>
      </c>
      <c r="CW6" s="1">
        <f t="shared" ca="1" si="12"/>
        <v>8.4</v>
      </c>
      <c r="CX6" s="1">
        <f t="shared" ca="1" si="13"/>
        <v>321465</v>
      </c>
      <c r="DI6" s="1" t="str">
        <f>IFERROR(IF(FIND(1920,Table1[Date 10s]),ROW()),"")</f>
        <v/>
      </c>
      <c r="DJ6" s="1" t="str">
        <f t="shared" ca="1" si="14"/>
        <v/>
      </c>
      <c r="DK6" s="1">
        <f ca="1">QUARTILE(DJ$2:DJ$251,ROW()-2)</f>
        <v>8.3000000000000007</v>
      </c>
      <c r="DM6" s="1" t="str">
        <f>IFERROR(IF(FIND(1930,Table1[Date 10s]),ROW()),"")</f>
        <v/>
      </c>
      <c r="DN6" s="1">
        <f t="shared" ca="1" si="15"/>
        <v>8.1</v>
      </c>
      <c r="DO6" s="1">
        <f ca="1">QUARTILE(DN$2:DN$251,ROW()-2)</f>
        <v>8.5</v>
      </c>
      <c r="DQ6" s="1" t="str">
        <f>IFERROR(IF(FIND(1940,Table1[Date 10s]),ROW()),"")</f>
        <v/>
      </c>
      <c r="DR6" s="1">
        <f t="shared" ca="1" si="16"/>
        <v>8.4</v>
      </c>
      <c r="DS6" s="1">
        <f ca="1">QUARTILE(DR$2:DR$251,ROW()-2)</f>
        <v>8.6</v>
      </c>
      <c r="DU6" s="1" t="str">
        <f>IFERROR(IF(FIND(1950,Table1[Date 10s]),ROW()),"")</f>
        <v/>
      </c>
      <c r="DV6" s="1">
        <f t="shared" ca="1" si="17"/>
        <v>8.5</v>
      </c>
      <c r="DW6" s="1">
        <f ca="1">QUARTILE(DV$2:DV$251,ROW()-2)</f>
        <v>8.9</v>
      </c>
      <c r="DY6" s="1">
        <f>IFERROR(IF(FIND(1960,Table1[Date 10s]),ROW()),"")</f>
        <v>6</v>
      </c>
      <c r="DZ6" s="1">
        <f t="shared" ca="1" si="18"/>
        <v>8.4</v>
      </c>
      <c r="EA6" s="1">
        <f ca="1">QUARTILE(DZ$2:DZ$251,ROW()-2)</f>
        <v>8.9</v>
      </c>
      <c r="EC6" s="1" t="str">
        <f>IFERROR(IF(FIND(1970,Table1[Date 10s]),ROW()),"")</f>
        <v/>
      </c>
      <c r="ED6" s="1">
        <f t="shared" ca="1" si="19"/>
        <v>8.5</v>
      </c>
      <c r="EE6" s="1">
        <f ca="1">QUARTILE(ED$2:ED$251,ROW()-2)</f>
        <v>9.1999999999999993</v>
      </c>
      <c r="EG6" s="1" t="str">
        <f>IFERROR(IF(FIND(1980,Table1[Date 10s]),ROW()),"")</f>
        <v/>
      </c>
      <c r="EH6" s="1">
        <f t="shared" ca="1" si="20"/>
        <v>8.4</v>
      </c>
      <c r="EI6" s="1">
        <f ca="1">QUARTILE(EH$2:EH$251,ROW()-2)</f>
        <v>8.8000000000000007</v>
      </c>
      <c r="EK6" s="1" t="str">
        <f>IFERROR(IF(FIND(1990,Table1[Date 10s]),ROW()),"")</f>
        <v/>
      </c>
      <c r="EL6" s="1">
        <f t="shared" ca="1" si="21"/>
        <v>8.6999999999999993</v>
      </c>
      <c r="EM6" s="1">
        <f ca="1">QUARTILE(EL$2:EL$251,ROW()-2)</f>
        <v>9.1999999999999993</v>
      </c>
      <c r="EO6" s="1" t="str">
        <f>IFERROR(IF(FIND(2000,Table1[Date 10s]),ROW()),"")</f>
        <v/>
      </c>
      <c r="EP6" s="1">
        <f t="shared" ca="1" si="22"/>
        <v>8.6</v>
      </c>
      <c r="EQ6" s="1">
        <f ca="1">QUARTILE(EP$2:EP$251,ROW()-2)</f>
        <v>8.9</v>
      </c>
      <c r="ES6" s="1" t="str">
        <f>IFERROR(IF(FIND(2010,Table1[Date 10s]),ROW()),"")</f>
        <v/>
      </c>
      <c r="ET6" s="1">
        <f t="shared" ca="1" si="23"/>
        <v>8.4</v>
      </c>
      <c r="EU6" s="1">
        <f ca="1">QUARTILE(ET$2:ET$251,ROW()-2)</f>
        <v>8.6999999999999993</v>
      </c>
      <c r="EW6" s="1" t="s">
        <v>644</v>
      </c>
      <c r="EX6" s="5">
        <f t="shared" ca="1" si="41"/>
        <v>8.3000000000000007</v>
      </c>
      <c r="EY6" s="5">
        <f t="shared" ca="1" si="24"/>
        <v>8.5</v>
      </c>
      <c r="EZ6" s="5">
        <f t="shared" ca="1" si="42"/>
        <v>8.6</v>
      </c>
      <c r="FA6" s="5">
        <f t="shared" ca="1" si="43"/>
        <v>8.9</v>
      </c>
      <c r="FB6" s="5">
        <f t="shared" ca="1" si="44"/>
        <v>8.9</v>
      </c>
      <c r="FC6" s="5">
        <f t="shared" ca="1" si="45"/>
        <v>9.1999999999999993</v>
      </c>
      <c r="FD6" s="5">
        <f t="shared" ca="1" si="46"/>
        <v>8.8000000000000007</v>
      </c>
      <c r="FE6" s="5">
        <f t="shared" ca="1" si="47"/>
        <v>9.1999999999999993</v>
      </c>
      <c r="FF6" s="5">
        <f t="shared" ca="1" si="48"/>
        <v>8.9</v>
      </c>
      <c r="FG6" s="1">
        <f t="shared" ca="1" si="32"/>
        <v>8.6999999999999993</v>
      </c>
      <c r="FI6" t="s">
        <v>676</v>
      </c>
      <c r="FJ6" s="5">
        <f ca="1">EX6-EX5</f>
        <v>7.5000000000001066E-2</v>
      </c>
      <c r="FK6" s="5">
        <f t="shared" ref="FK6:FS6" ca="1" si="53">EY6-EY5</f>
        <v>9.9999999999999645E-2</v>
      </c>
      <c r="FL6" s="5">
        <f t="shared" ca="1" si="53"/>
        <v>0.19999999999999929</v>
      </c>
      <c r="FM6" s="5">
        <f t="shared" ca="1" si="53"/>
        <v>0.59999999999999964</v>
      </c>
      <c r="FN6" s="5">
        <f t="shared" ca="1" si="53"/>
        <v>0.59999999999999964</v>
      </c>
      <c r="FO6" s="5">
        <f t="shared" ca="1" si="53"/>
        <v>0.75</v>
      </c>
      <c r="FP6" s="5">
        <f t="shared" ca="1" si="53"/>
        <v>0.5</v>
      </c>
      <c r="FQ6" s="5">
        <f t="shared" ca="1" si="53"/>
        <v>0.59999999999999964</v>
      </c>
      <c r="FR6" s="5">
        <f t="shared" ca="1" si="53"/>
        <v>0.5</v>
      </c>
      <c r="FS6" s="5">
        <f t="shared" ca="1" si="53"/>
        <v>0.29999999999999893</v>
      </c>
    </row>
    <row r="7" spans="1:176" ht="15.75" thickBot="1">
      <c r="A7" s="1">
        <v>6</v>
      </c>
      <c r="B7" s="1">
        <v>8.9</v>
      </c>
      <c r="C7" s="1" t="s">
        <v>23</v>
      </c>
      <c r="D7" s="1" t="s">
        <v>24</v>
      </c>
      <c r="E7" s="1">
        <v>2008</v>
      </c>
      <c r="F7" s="1">
        <v>2005</v>
      </c>
      <c r="G7" s="1">
        <v>2000</v>
      </c>
      <c r="H7" s="1" t="s">
        <v>25</v>
      </c>
      <c r="I7" s="2">
        <v>1045186</v>
      </c>
      <c r="K7" s="1">
        <f t="shared" si="0"/>
        <v>8.9</v>
      </c>
      <c r="L7" s="3">
        <f>Table1[[#This Row],[Votes]]</f>
        <v>1045186</v>
      </c>
      <c r="Q7" s="1">
        <v>8.4</v>
      </c>
      <c r="R7" s="1">
        <f>COUNTIFS(Table1[Rating],Q7,Table1[Date5s],"&gt;="&amp;$O$3,Table1[Date5s],"&lt;="&amp;$O$4)</f>
        <v>19</v>
      </c>
      <c r="S7" s="1">
        <f t="shared" si="34"/>
        <v>8.4250000000000007</v>
      </c>
      <c r="T7" s="1">
        <f t="shared" si="35"/>
        <v>20.100000000000001</v>
      </c>
      <c r="V7">
        <v>1945</v>
      </c>
      <c r="W7">
        <v>1949</v>
      </c>
      <c r="X7" t="s">
        <v>594</v>
      </c>
      <c r="Y7" s="1">
        <f>COUNTIF(Table1[Date5s],$V7)</f>
        <v>8</v>
      </c>
      <c r="Z7" s="1">
        <f>COUNTIFS(Table1[Date5s],$V7,Table1[Rank],"&gt;="&amp;$O$1,Table1[Rank],"&lt;="&amp;$O$2)</f>
        <v>0</v>
      </c>
      <c r="AA7" s="4" t="e">
        <f>SUM($Z$2:Z7)/SUM($Z$2:$Z$20)</f>
        <v>#DIV/0!</v>
      </c>
      <c r="AB7" s="5">
        <f>SUMIF(Table1[Date5s],$V7,Table1[Rating])/Y7</f>
        <v>8.2250000000000014</v>
      </c>
      <c r="AC7" s="5" t="e">
        <f>SUMIFS(Table1[Rating],Table1[Date5s],$V7,Table1[Rank],"&gt;="&amp;$O$1,Table1[Rank],"&lt;="&amp;$O$2)/Z7</f>
        <v>#DIV/0!</v>
      </c>
      <c r="AE7">
        <v>7</v>
      </c>
      <c r="AF7" s="1" t="e">
        <f ca="1">IF(AF$30+COUNTA(AF$1:AF6)&lt;=28,1,NA())</f>
        <v>#N/A</v>
      </c>
      <c r="AG7" s="1" t="e">
        <f ca="1">IF(AG$30+COUNTA(AG$1:AG6)&lt;=28,1,NA())</f>
        <v>#N/A</v>
      </c>
      <c r="AH7" s="1" t="e">
        <f ca="1">IF(AH$30+COUNTA(AH$1:AH6)&lt;=28,1,NA())</f>
        <v>#N/A</v>
      </c>
      <c r="AI7" s="1" t="e">
        <f ca="1">IF(AI$30+COUNTA(AI$1:AI6)&lt;=28,1,NA())</f>
        <v>#N/A</v>
      </c>
      <c r="AJ7" s="1" t="e">
        <f ca="1">IF(AJ$30+COUNTA(AJ$1:AJ6)&lt;=28,1,NA())</f>
        <v>#N/A</v>
      </c>
      <c r="AK7" s="1" t="e">
        <f ca="1">IF(AK$30+COUNTA(AK$1:AK6)&lt;=28,1,NA())</f>
        <v>#N/A</v>
      </c>
      <c r="AL7" s="1" t="e">
        <f ca="1">IF(AL$30+COUNTA(AL$1:AL6)&lt;=28,1,NA())</f>
        <v>#N/A</v>
      </c>
      <c r="AM7" s="1" t="e">
        <f ca="1">IF(AM$30+COUNTA(AM$1:AM6)&lt;=28,1,NA())</f>
        <v>#N/A</v>
      </c>
      <c r="AN7" s="1" t="e">
        <f ca="1">IF(AN$30+COUNTA(AN$1:AN6)&lt;=28,1,NA())</f>
        <v>#N/A</v>
      </c>
      <c r="AO7" s="1" t="e">
        <f ca="1">IF(AO$30+COUNTA(AO$1:AO6)&lt;=28,1,NA())</f>
        <v>#N/A</v>
      </c>
      <c r="AP7" s="1" t="e">
        <f ca="1">IF(AP$30+COUNTA(AP$1:AP6)&lt;=28,1,NA())</f>
        <v>#N/A</v>
      </c>
      <c r="AQ7" s="1" t="e">
        <f ca="1">IF(AQ$30+COUNTA(AQ$1:AQ6)&lt;=28,1,NA())</f>
        <v>#N/A</v>
      </c>
      <c r="AR7" s="1" t="e">
        <f ca="1">IF(AR$30+COUNTA(AR$1:AR6)&lt;=28,1,NA())</f>
        <v>#N/A</v>
      </c>
      <c r="AS7" s="1" t="e">
        <f ca="1">IF(AS$30+COUNTA(AS$1:AS6)&lt;=28,1,NA())</f>
        <v>#N/A</v>
      </c>
      <c r="AT7" s="1" t="e">
        <f ca="1">IF(AT$30+COUNTA(AT$1:AT6)&lt;=28,1,NA())</f>
        <v>#N/A</v>
      </c>
      <c r="AU7" s="1" t="e">
        <f ca="1">IF(AU$30+COUNTA(AU$1:AU6)&lt;=28,1,NA())</f>
        <v>#N/A</v>
      </c>
      <c r="AV7" s="1" t="e">
        <f ca="1">IF(AV$30+COUNTA(AV$1:AV6)&lt;=28,1,NA())</f>
        <v>#N/A</v>
      </c>
      <c r="AW7" s="1" t="e">
        <f ca="1">IF(AW$30+COUNTA(AW$1:AW6)&lt;=28,1,NA())</f>
        <v>#N/A</v>
      </c>
      <c r="AX7" s="1" t="e">
        <f ca="1">IF(AX$30+COUNTA(AX$1:AX6)&lt;=28,1,NA())</f>
        <v>#N/A</v>
      </c>
      <c r="AY7" s="8"/>
      <c r="AZ7" s="33" t="str">
        <f t="shared" si="36"/>
        <v>1945:</v>
      </c>
      <c r="BA7" s="19"/>
      <c r="BB7" s="11" t="e">
        <f t="shared" si="37"/>
        <v>#DIV/0!</v>
      </c>
      <c r="BC7" s="11" t="e">
        <f t="shared" si="38"/>
        <v>#DIV/0!</v>
      </c>
      <c r="BD7" s="11" t="e">
        <f>SUM($BC$2:BC7)</f>
        <v>#DIV/0!</v>
      </c>
      <c r="BE7" s="11"/>
      <c r="BF7" s="12"/>
      <c r="BG7" s="13">
        <v>6</v>
      </c>
      <c r="BH7" s="13">
        <v>15</v>
      </c>
      <c r="BI7" s="13">
        <v>26</v>
      </c>
      <c r="BJ7" s="13">
        <v>35</v>
      </c>
      <c r="BK7" s="13">
        <v>46</v>
      </c>
      <c r="BL7" s="13">
        <v>55</v>
      </c>
      <c r="BM7" s="13">
        <v>66</v>
      </c>
      <c r="BN7" s="13">
        <v>75</v>
      </c>
      <c r="BO7" s="13">
        <v>86</v>
      </c>
      <c r="BP7" s="13">
        <v>95</v>
      </c>
      <c r="BQ7" s="44"/>
      <c r="BR7" s="34"/>
      <c r="BS7" s="74" t="s">
        <v>620</v>
      </c>
      <c r="BT7" s="49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I7" s="1" t="str">
        <f>IFERROR(IF(FIND($CH$2,Table1[Date5s]),ROW()),"")</f>
        <v/>
      </c>
      <c r="CJ7" s="1">
        <f t="shared" si="39"/>
        <v>94</v>
      </c>
      <c r="CK7" s="1">
        <f t="shared" ca="1" si="2"/>
        <v>93</v>
      </c>
      <c r="CL7" s="1">
        <f t="shared" ca="1" si="3"/>
        <v>8.3000000000000007</v>
      </c>
      <c r="CM7" s="1" t="str">
        <f t="shared" ca="1" si="4"/>
        <v>Monty Python and the Holy Grail (1975)</v>
      </c>
      <c r="CN7" s="1" t="str">
        <f t="shared" ca="1" si="5"/>
        <v>Monty Python and the Holy Grail</v>
      </c>
      <c r="CO7" s="1">
        <f t="shared" ca="1" si="6"/>
        <v>1975</v>
      </c>
      <c r="CP7" s="1">
        <f t="shared" ca="1" si="7"/>
        <v>1975</v>
      </c>
      <c r="CQ7" s="1">
        <f t="shared" ca="1" si="8"/>
        <v>1970</v>
      </c>
      <c r="CR7" s="1" t="str">
        <f t="shared" ca="1" si="9"/>
        <v>'75</v>
      </c>
      <c r="CS7" s="1">
        <f t="shared" ca="1" si="10"/>
        <v>265075</v>
      </c>
      <c r="CU7" s="1" t="str">
        <f t="shared" ca="1" si="40"/>
        <v>(93) Monty Python and the Holy Grail</v>
      </c>
      <c r="CV7" s="1">
        <f t="shared" ca="1" si="11"/>
        <v>1975</v>
      </c>
      <c r="CW7" s="1">
        <f t="shared" ca="1" si="12"/>
        <v>8.3000000000000007</v>
      </c>
      <c r="CX7" s="1">
        <f t="shared" ca="1" si="13"/>
        <v>265075</v>
      </c>
      <c r="DI7" s="1" t="str">
        <f>IFERROR(IF(FIND(1920,Table1[Date 10s]),ROW()),"")</f>
        <v/>
      </c>
      <c r="DJ7" s="1" t="str">
        <f t="shared" ca="1" si="14"/>
        <v/>
      </c>
      <c r="DK7" s="1">
        <f ca="1">AVERAGE(DJ2:DJ251)</f>
        <v>8.2249999999999996</v>
      </c>
      <c r="DM7" s="1" t="str">
        <f>IFERROR(IF(FIND(1930,Table1[Date 10s]),ROW()),"")</f>
        <v/>
      </c>
      <c r="DN7" s="1">
        <f t="shared" ca="1" si="15"/>
        <v>8.1</v>
      </c>
      <c r="DO7" s="1">
        <f ca="1">AVERAGE(DN2:DN251)</f>
        <v>8.2000000000000011</v>
      </c>
      <c r="DQ7" s="1" t="str">
        <f>IFERROR(IF(FIND(1940,Table1[Date 10s]),ROW()),"")</f>
        <v/>
      </c>
      <c r="DR7" s="1">
        <f t="shared" ca="1" si="16"/>
        <v>8.3000000000000007</v>
      </c>
      <c r="DS7" s="1">
        <f ca="1">AVERAGE(DR2:DR251)</f>
        <v>8.2499999999999982</v>
      </c>
      <c r="DU7" s="1" t="str">
        <f>IFERROR(IF(FIND(1950,Table1[Date 10s]),ROW()),"")</f>
        <v/>
      </c>
      <c r="DV7" s="1">
        <f t="shared" ca="1" si="17"/>
        <v>8.4</v>
      </c>
      <c r="DW7" s="1">
        <f ca="1">AVERAGE(DV2:DV251)</f>
        <v>8.2419354838709644</v>
      </c>
      <c r="DY7" s="1" t="str">
        <f>IFERROR(IF(FIND(1960,Table1[Date 10s]),ROW()),"")</f>
        <v/>
      </c>
      <c r="DZ7" s="1">
        <f t="shared" ca="1" si="18"/>
        <v>8.4</v>
      </c>
      <c r="EA7" s="1">
        <f ca="1">AVERAGE(DZ2:DZ251)</f>
        <v>8.1999999999999993</v>
      </c>
      <c r="EC7" s="1" t="str">
        <f>IFERROR(IF(FIND(1970,Table1[Date 10s]),ROW()),"")</f>
        <v/>
      </c>
      <c r="ED7" s="1">
        <f t="shared" ca="1" si="19"/>
        <v>8.5</v>
      </c>
      <c r="EE7" s="1">
        <f ca="1">AVERAGE(ED2:ED251)</f>
        <v>8.2956521739130427</v>
      </c>
      <c r="EG7" s="1" t="str">
        <f>IFERROR(IF(FIND(1980,Table1[Date 10s]),ROW()),"")</f>
        <v/>
      </c>
      <c r="EH7" s="1">
        <f t="shared" ca="1" si="20"/>
        <v>8.4</v>
      </c>
      <c r="EI7" s="1">
        <f ca="1">AVERAGE(EH2:EH251)</f>
        <v>8.2448275862068936</v>
      </c>
      <c r="EK7" s="1" t="str">
        <f>IFERROR(IF(FIND(1990,Table1[Date 10s]),ROW()),"")</f>
        <v/>
      </c>
      <c r="EL7" s="1">
        <f t="shared" ca="1" si="21"/>
        <v>8.6999999999999993</v>
      </c>
      <c r="EM7" s="1">
        <f ca="1">AVERAGE(EL2:EL251)</f>
        <v>8.3439024390243901</v>
      </c>
      <c r="EO7" s="1">
        <f>IFERROR(IF(FIND(2000,Table1[Date 10s]),ROW()),"")</f>
        <v>7</v>
      </c>
      <c r="EP7" s="1">
        <f t="shared" ca="1" si="22"/>
        <v>8.5</v>
      </c>
      <c r="EQ7" s="1">
        <f ca="1">AVERAGE(EP2:EP251)</f>
        <v>8.2096153846153861</v>
      </c>
      <c r="ES7" s="1" t="str">
        <f>IFERROR(IF(FIND(2010,Table1[Date 10s]),ROW()),"")</f>
        <v/>
      </c>
      <c r="ET7" s="1">
        <f t="shared" ca="1" si="23"/>
        <v>8.4</v>
      </c>
      <c r="EU7" s="1">
        <f ca="1">AVERAGE(ET2:ET251)</f>
        <v>8.1799999999999979</v>
      </c>
      <c r="EW7" s="1" t="s">
        <v>674</v>
      </c>
      <c r="EX7" s="5">
        <f t="shared" ca="1" si="41"/>
        <v>8.2249999999999996</v>
      </c>
      <c r="EY7" s="5">
        <f t="shared" ca="1" si="24"/>
        <v>8.2000000000000011</v>
      </c>
      <c r="EZ7" s="5">
        <f t="shared" ca="1" si="42"/>
        <v>8.2499999999999982</v>
      </c>
      <c r="FA7" s="5">
        <f t="shared" ca="1" si="43"/>
        <v>8.2419354838709644</v>
      </c>
      <c r="FB7" s="5">
        <f t="shared" ca="1" si="44"/>
        <v>8.1999999999999993</v>
      </c>
      <c r="FC7" s="5">
        <f t="shared" ca="1" si="45"/>
        <v>8.2956521739130427</v>
      </c>
      <c r="FD7" s="5">
        <f t="shared" ca="1" si="46"/>
        <v>8.2448275862068936</v>
      </c>
      <c r="FE7" s="5">
        <f t="shared" ca="1" si="47"/>
        <v>8.3439024390243901</v>
      </c>
      <c r="FF7" s="5">
        <f t="shared" ca="1" si="48"/>
        <v>8.2096153846153861</v>
      </c>
      <c r="FG7" s="1">
        <f t="shared" ca="1" si="32"/>
        <v>8.1799999999999979</v>
      </c>
    </row>
    <row r="8" spans="1:176">
      <c r="A8" s="1">
        <v>7</v>
      </c>
      <c r="B8" s="1">
        <v>8.9</v>
      </c>
      <c r="C8" s="1" t="s">
        <v>26</v>
      </c>
      <c r="D8" s="1" t="s">
        <v>27</v>
      </c>
      <c r="E8" s="1">
        <v>1957</v>
      </c>
      <c r="F8" s="1">
        <v>1955</v>
      </c>
      <c r="G8" s="1">
        <v>1950</v>
      </c>
      <c r="H8" s="1" t="s">
        <v>28</v>
      </c>
      <c r="I8" s="2">
        <v>264112</v>
      </c>
      <c r="K8" s="1">
        <f t="shared" si="0"/>
        <v>8.9</v>
      </c>
      <c r="L8" s="3">
        <f>Table1[[#This Row],[Votes]]</f>
        <v>264112</v>
      </c>
      <c r="Q8" s="1">
        <v>8.5</v>
      </c>
      <c r="R8" s="1">
        <f>COUNTIFS(Table1[Rating],Q8,Table1[Date5s],"&gt;="&amp;$O$3,Table1[Date5s],"&lt;="&amp;$O$4)</f>
        <v>9</v>
      </c>
      <c r="S8" s="1">
        <f t="shared" si="34"/>
        <v>8.5250000000000004</v>
      </c>
      <c r="T8" s="1">
        <f t="shared" si="35"/>
        <v>10.1</v>
      </c>
      <c r="V8">
        <v>1950</v>
      </c>
      <c r="W8">
        <v>1954</v>
      </c>
      <c r="X8" t="s">
        <v>595</v>
      </c>
      <c r="Y8" s="1">
        <f>COUNTIF(Table1[Date5s],$V8)</f>
        <v>15</v>
      </c>
      <c r="Z8" s="1">
        <f>COUNTIFS(Table1[Date5s],$V8,Table1[Rank],"&gt;="&amp;$O$1,Table1[Rank],"&lt;="&amp;$O$2)</f>
        <v>0</v>
      </c>
      <c r="AA8" s="4" t="e">
        <f>SUM($Z$2:Z8)/SUM($Z$2:$Z$20)</f>
        <v>#DIV/0!</v>
      </c>
      <c r="AB8" s="5">
        <f>SUMIF(Table1[Date5s],$V8,Table1[Rating])/Y8</f>
        <v>8.2266666666666648</v>
      </c>
      <c r="AC8" s="5" t="e">
        <f>SUMIFS(Table1[Rating],Table1[Date5s],$V8,Table1[Rank],"&gt;="&amp;$O$1,Table1[Rank],"&lt;="&amp;$O$2)/Z8</f>
        <v>#DIV/0!</v>
      </c>
      <c r="AE8">
        <v>8</v>
      </c>
      <c r="AF8" s="1" t="e">
        <f ca="1">IF(AF$30+COUNTA(AF$1:AF7)&lt;=28,1,NA())</f>
        <v>#N/A</v>
      </c>
      <c r="AG8" s="1" t="e">
        <f ca="1">IF(AG$30+COUNTA(AG$1:AG7)&lt;=28,1,NA())</f>
        <v>#N/A</v>
      </c>
      <c r="AH8" s="1" t="e">
        <f ca="1">IF(AH$30+COUNTA(AH$1:AH7)&lt;=28,1,NA())</f>
        <v>#N/A</v>
      </c>
      <c r="AI8" s="1" t="e">
        <f ca="1">IF(AI$30+COUNTA(AI$1:AI7)&lt;=28,1,NA())</f>
        <v>#N/A</v>
      </c>
      <c r="AJ8" s="1" t="e">
        <f ca="1">IF(AJ$30+COUNTA(AJ$1:AJ7)&lt;=28,1,NA())</f>
        <v>#N/A</v>
      </c>
      <c r="AK8" s="1" t="e">
        <f ca="1">IF(AK$30+COUNTA(AK$1:AK7)&lt;=28,1,NA())</f>
        <v>#N/A</v>
      </c>
      <c r="AL8" s="1" t="e">
        <f ca="1">IF(AL$30+COUNTA(AL$1:AL7)&lt;=28,1,NA())</f>
        <v>#N/A</v>
      </c>
      <c r="AM8" s="1" t="e">
        <f ca="1">IF(AM$30+COUNTA(AM$1:AM7)&lt;=28,1,NA())</f>
        <v>#N/A</v>
      </c>
      <c r="AN8" s="1" t="e">
        <f ca="1">IF(AN$30+COUNTA(AN$1:AN7)&lt;=28,1,NA())</f>
        <v>#N/A</v>
      </c>
      <c r="AO8" s="1" t="e">
        <f ca="1">IF(AO$30+COUNTA(AO$1:AO7)&lt;=28,1,NA())</f>
        <v>#N/A</v>
      </c>
      <c r="AP8" s="1" t="e">
        <f ca="1">IF(AP$30+COUNTA(AP$1:AP7)&lt;=28,1,NA())</f>
        <v>#N/A</v>
      </c>
      <c r="AQ8" s="1" t="e">
        <f ca="1">IF(AQ$30+COUNTA(AQ$1:AQ7)&lt;=28,1,NA())</f>
        <v>#N/A</v>
      </c>
      <c r="AR8" s="1" t="e">
        <f ca="1">IF(AR$30+COUNTA(AR$1:AR7)&lt;=28,1,NA())</f>
        <v>#N/A</v>
      </c>
      <c r="AS8" s="1" t="e">
        <f ca="1">IF(AS$30+COUNTA(AS$1:AS7)&lt;=28,1,NA())</f>
        <v>#N/A</v>
      </c>
      <c r="AT8" s="1" t="e">
        <f ca="1">IF(AT$30+COUNTA(AT$1:AT7)&lt;=28,1,NA())</f>
        <v>#N/A</v>
      </c>
      <c r="AU8" s="1" t="e">
        <f ca="1">IF(AU$30+COUNTA(AU$1:AU7)&lt;=28,1,NA())</f>
        <v>#N/A</v>
      </c>
      <c r="AV8" s="1" t="e">
        <f ca="1">IF(AV$30+COUNTA(AV$1:AV7)&lt;=28,1,NA())</f>
        <v>#N/A</v>
      </c>
      <c r="AW8" s="1" t="e">
        <f ca="1">IF(AW$30+COUNTA(AW$1:AW7)&lt;=28,1,NA())</f>
        <v>#N/A</v>
      </c>
      <c r="AX8" s="1" t="e">
        <f ca="1">IF(AX$30+COUNTA(AX$1:AX7)&lt;=28,1,NA())</f>
        <v>#N/A</v>
      </c>
      <c r="AY8" s="8"/>
      <c r="AZ8" s="33" t="str">
        <f t="shared" si="36"/>
        <v>1950:</v>
      </c>
      <c r="BA8" s="20"/>
      <c r="BB8" s="11" t="e">
        <f t="shared" si="37"/>
        <v>#DIV/0!</v>
      </c>
      <c r="BC8" s="11" t="e">
        <f t="shared" si="38"/>
        <v>#DIV/0!</v>
      </c>
      <c r="BD8" s="11" t="e">
        <f>SUM($BC$2:BC8)</f>
        <v>#DIV/0!</v>
      </c>
      <c r="BE8" s="11"/>
      <c r="BF8" s="12"/>
      <c r="BG8" s="13">
        <v>7</v>
      </c>
      <c r="BH8" s="13">
        <v>14</v>
      </c>
      <c r="BI8" s="13">
        <v>27</v>
      </c>
      <c r="BJ8" s="13">
        <v>34</v>
      </c>
      <c r="BK8" s="13">
        <v>47</v>
      </c>
      <c r="BL8" s="13">
        <v>54</v>
      </c>
      <c r="BM8" s="13">
        <v>67</v>
      </c>
      <c r="BN8" s="13">
        <v>74</v>
      </c>
      <c r="BO8" s="13">
        <v>87</v>
      </c>
      <c r="BP8" s="13">
        <v>94</v>
      </c>
      <c r="BQ8" s="44"/>
      <c r="BR8" s="34"/>
      <c r="BS8" s="74" t="s">
        <v>621</v>
      </c>
      <c r="BT8" s="50"/>
      <c r="BU8" s="34"/>
      <c r="BV8" s="35" t="e">
        <f t="shared" ref="BV8:BV17" si="54">IF(BG2&lt;=$BD$2,1,IF(BG2&lt;=$BD$3,2,IF(BG2&lt;=$BD$4,3,IF(BG2&lt;=$BD$5,4,IF(BG2&lt;=$BD$6,5,IF(BG2&lt;=$BD$7,6,IF(BG2&lt;=$BD$8,7,IF(BG2&lt;=$BD$9,8,IF(BG2&lt;=$BD$10,9,IF(BG2&lt;=$BD$11,10,IF(BG2&lt;=$BD$12,11,IF(BG2&lt;=$BD$13,12,IF(BG2&lt;=$BD$14,13,IF(BG2&lt;=$BD$15,14,IF(BG2&lt;=$BD$16,15,IF(BG2&lt;=$BD$17,16,IF(BG2&lt;=$BD$18,17,IF(BG2&lt;=$BD$19,18,19))))))))))))))))))</f>
        <v>#DIV/0!</v>
      </c>
      <c r="BW8" s="36" t="e">
        <f t="shared" ref="BW8:BW17" si="55">IF(BH2&lt;=$BD$2,1,IF(BH2&lt;=$BD$3,2,IF(BH2&lt;=$BD$4,3,IF(BH2&lt;=$BD$5,4,IF(BH2&lt;=$BD$6,5,IF(BH2&lt;=$BD$7,6,IF(BH2&lt;=$BD$8,7,IF(BH2&lt;=$BD$9,8,IF(BH2&lt;=$BD$10,9,IF(BH2&lt;=$BD$11,10,IF(BH2&lt;=$BD$12,11,IF(BH2&lt;=$BD$13,12,IF(BH2&lt;=$BD$14,13,IF(BH2&lt;=$BD$15,14,IF(BH2&lt;=$BD$16,15,IF(BH2&lt;=$BD$17,16,IF(BH2&lt;=$BD$18,17,IF(BH2&lt;=$BD$19,18,19))))))))))))))))))</f>
        <v>#DIV/0!</v>
      </c>
      <c r="BX8" s="36" t="e">
        <f t="shared" ref="BX8:BX17" si="56">IF(BI2&lt;=$BD$2,1,IF(BI2&lt;=$BD$3,2,IF(BI2&lt;=$BD$4,3,IF(BI2&lt;=$BD$5,4,IF(BI2&lt;=$BD$6,5,IF(BI2&lt;=$BD$7,6,IF(BI2&lt;=$BD$8,7,IF(BI2&lt;=$BD$9,8,IF(BI2&lt;=$BD$10,9,IF(BI2&lt;=$BD$11,10,IF(BI2&lt;=$BD$12,11,IF(BI2&lt;=$BD$13,12,IF(BI2&lt;=$BD$14,13,IF(BI2&lt;=$BD$15,14,IF(BI2&lt;=$BD$16,15,IF(BI2&lt;=$BD$17,16,IF(BI2&lt;=$BD$18,17,IF(BI2&lt;=$BD$19,18,19))))))))))))))))))</f>
        <v>#DIV/0!</v>
      </c>
      <c r="BY8" s="36" t="e">
        <f t="shared" ref="BY8:BY17" si="57">IF(BJ2&lt;=$BD$2,1,IF(BJ2&lt;=$BD$3,2,IF(BJ2&lt;=$BD$4,3,IF(BJ2&lt;=$BD$5,4,IF(BJ2&lt;=$BD$6,5,IF(BJ2&lt;=$BD$7,6,IF(BJ2&lt;=$BD$8,7,IF(BJ2&lt;=$BD$9,8,IF(BJ2&lt;=$BD$10,9,IF(BJ2&lt;=$BD$11,10,IF(BJ2&lt;=$BD$12,11,IF(BJ2&lt;=$BD$13,12,IF(BJ2&lt;=$BD$14,13,IF(BJ2&lt;=$BD$15,14,IF(BJ2&lt;=$BD$16,15,IF(BJ2&lt;=$BD$17,16,IF(BJ2&lt;=$BD$18,17,IF(BJ2&lt;=$BD$19,18,19))))))))))))))))))</f>
        <v>#DIV/0!</v>
      </c>
      <c r="BZ8" s="36" t="e">
        <f t="shared" ref="BZ8:BZ17" si="58">IF(BK2&lt;=$BD$2,1,IF(BK2&lt;=$BD$3,2,IF(BK2&lt;=$BD$4,3,IF(BK2&lt;=$BD$5,4,IF(BK2&lt;=$BD$6,5,IF(BK2&lt;=$BD$7,6,IF(BK2&lt;=$BD$8,7,IF(BK2&lt;=$BD$9,8,IF(BK2&lt;=$BD$10,9,IF(BK2&lt;=$BD$11,10,IF(BK2&lt;=$BD$12,11,IF(BK2&lt;=$BD$13,12,IF(BK2&lt;=$BD$14,13,IF(BK2&lt;=$BD$15,14,IF(BK2&lt;=$BD$16,15,IF(BK2&lt;=$BD$17,16,IF(BK2&lt;=$BD$18,17,IF(BK2&lt;=$BD$19,18,19))))))))))))))))))</f>
        <v>#DIV/0!</v>
      </c>
      <c r="CA8" s="36" t="e">
        <f t="shared" ref="CA8:CA17" si="59">IF(BL2&lt;=$BD$2,1,IF(BL2&lt;=$BD$3,2,IF(BL2&lt;=$BD$4,3,IF(BL2&lt;=$BD$5,4,IF(BL2&lt;=$BD$6,5,IF(BL2&lt;=$BD$7,6,IF(BL2&lt;=$BD$8,7,IF(BL2&lt;=$BD$9,8,IF(BL2&lt;=$BD$10,9,IF(BL2&lt;=$BD$11,10,IF(BL2&lt;=$BD$12,11,IF(BL2&lt;=$BD$13,12,IF(BL2&lt;=$BD$14,13,IF(BL2&lt;=$BD$15,14,IF(BL2&lt;=$BD$16,15,IF(BL2&lt;=$BD$17,16,IF(BL2&lt;=$BD$18,17,IF(BL2&lt;=$BD$19,18,19))))))))))))))))))</f>
        <v>#DIV/0!</v>
      </c>
      <c r="CB8" s="36" t="e">
        <f t="shared" ref="CB8:CB17" si="60">IF(BM2&lt;=$BD$2,1,IF(BM2&lt;=$BD$3,2,IF(BM2&lt;=$BD$4,3,IF(BM2&lt;=$BD$5,4,IF(BM2&lt;=$BD$6,5,IF(BM2&lt;=$BD$7,6,IF(BM2&lt;=$BD$8,7,IF(BM2&lt;=$BD$9,8,IF(BM2&lt;=$BD$10,9,IF(BM2&lt;=$BD$11,10,IF(BM2&lt;=$BD$12,11,IF(BM2&lt;=$BD$13,12,IF(BM2&lt;=$BD$14,13,IF(BM2&lt;=$BD$15,14,IF(BM2&lt;=$BD$16,15,IF(BM2&lt;=$BD$17,16,IF(BM2&lt;=$BD$18,17,IF(BM2&lt;=$BD$19,18,19))))))))))))))))))</f>
        <v>#DIV/0!</v>
      </c>
      <c r="CC8" s="36" t="e">
        <f t="shared" ref="CC8:CC17" si="61">IF(BN2&lt;=$BD$2,1,IF(BN2&lt;=$BD$3,2,IF(BN2&lt;=$BD$4,3,IF(BN2&lt;=$BD$5,4,IF(BN2&lt;=$BD$6,5,IF(BN2&lt;=$BD$7,6,IF(BN2&lt;=$BD$8,7,IF(BN2&lt;=$BD$9,8,IF(BN2&lt;=$BD$10,9,IF(BN2&lt;=$BD$11,10,IF(BN2&lt;=$BD$12,11,IF(BN2&lt;=$BD$13,12,IF(BN2&lt;=$BD$14,13,IF(BN2&lt;=$BD$15,14,IF(BN2&lt;=$BD$16,15,IF(BN2&lt;=$BD$17,16,IF(BN2&lt;=$BD$18,17,IF(BN2&lt;=$BD$19,18,19))))))))))))))))))</f>
        <v>#DIV/0!</v>
      </c>
      <c r="CD8" s="36" t="e">
        <f t="shared" ref="CD8:CD17" si="62">IF(BO2&lt;=$BD$2,1,IF(BO2&lt;=$BD$3,2,IF(BO2&lt;=$BD$4,3,IF(BO2&lt;=$BD$5,4,IF(BO2&lt;=$BD$6,5,IF(BO2&lt;=$BD$7,6,IF(BO2&lt;=$BD$8,7,IF(BO2&lt;=$BD$9,8,IF(BO2&lt;=$BD$10,9,IF(BO2&lt;=$BD$11,10,IF(BO2&lt;=$BD$12,11,IF(BO2&lt;=$BD$13,12,IF(BO2&lt;=$BD$14,13,IF(BO2&lt;=$BD$15,14,IF(BO2&lt;=$BD$16,15,IF(BO2&lt;=$BD$17,16,IF(BO2&lt;=$BD$18,17,IF(BO2&lt;=$BD$19,18,19))))))))))))))))))</f>
        <v>#DIV/0!</v>
      </c>
      <c r="CE8" s="37" t="e">
        <f t="shared" ref="CE8:CE17" si="63">IF(BP2&lt;=$BD$2,1,IF(BP2&lt;=$BD$3,2,IF(BP2&lt;=$BD$4,3,IF(BP2&lt;=$BD$5,4,IF(BP2&lt;=$BD$6,5,IF(BP2&lt;=$BD$7,6,IF(BP2&lt;=$BD$8,7,IF(BP2&lt;=$BD$9,8,IF(BP2&lt;=$BD$10,9,IF(BP2&lt;=$BD$11,10,IF(BP2&lt;=$BD$12,11,IF(BP2&lt;=$BD$13,12,IF(BP2&lt;=$BD$14,13,IF(BP2&lt;=$BD$15,14,IF(BP2&lt;=$BD$16,15,IF(BP2&lt;=$BD$17,16,IF(BP2&lt;=$BD$18,17,IF(BP2&lt;=$BD$19,18,19))))))))))))))))))</f>
        <v>#DIV/0!</v>
      </c>
      <c r="CF8" s="34"/>
      <c r="CI8" s="1" t="str">
        <f>IFERROR(IF(FIND($CH$2,Table1[Date5s]),ROW()),"")</f>
        <v/>
      </c>
      <c r="CJ8" s="1">
        <f t="shared" si="39"/>
        <v>137</v>
      </c>
      <c r="CK8" s="1">
        <f t="shared" ca="1" si="2"/>
        <v>136</v>
      </c>
      <c r="CL8" s="1">
        <f t="shared" ca="1" si="3"/>
        <v>8.1999999999999993</v>
      </c>
      <c r="CM8" s="1" t="str">
        <f t="shared" ca="1" si="4"/>
        <v>The Deer Hunter (1978)</v>
      </c>
      <c r="CN8" s="1" t="str">
        <f t="shared" ca="1" si="5"/>
        <v>The Deer Hunter</v>
      </c>
      <c r="CO8" s="1">
        <f t="shared" ca="1" si="6"/>
        <v>1978</v>
      </c>
      <c r="CP8" s="1">
        <f t="shared" ca="1" si="7"/>
        <v>1975</v>
      </c>
      <c r="CQ8" s="1">
        <f t="shared" ca="1" si="8"/>
        <v>1970</v>
      </c>
      <c r="CR8" s="1" t="str">
        <f t="shared" ca="1" si="9"/>
        <v>'78</v>
      </c>
      <c r="CS8" s="1">
        <f t="shared" ca="1" si="10"/>
        <v>161747</v>
      </c>
      <c r="CU8" s="1" t="str">
        <f t="shared" ca="1" si="40"/>
        <v>(136) The Deer Hunter</v>
      </c>
      <c r="CV8" s="1">
        <f t="shared" ca="1" si="11"/>
        <v>1978</v>
      </c>
      <c r="CW8" s="1">
        <f t="shared" ca="1" si="12"/>
        <v>8.1999999999999993</v>
      </c>
      <c r="CX8" s="1">
        <f t="shared" ca="1" si="13"/>
        <v>161747</v>
      </c>
      <c r="DI8" s="1" t="str">
        <f>IFERROR(IF(FIND(1920,Table1[Date 10s]),ROW()),"")</f>
        <v/>
      </c>
      <c r="DJ8" s="1" t="str">
        <f t="shared" ca="1" si="14"/>
        <v/>
      </c>
      <c r="DK8" s="1">
        <f ca="1">COUNT(DJ2:DJ251)</f>
        <v>4</v>
      </c>
      <c r="DM8" s="1" t="str">
        <f>IFERROR(IF(FIND(1930,Table1[Date 10s]),ROW()),"")</f>
        <v/>
      </c>
      <c r="DN8" s="1">
        <f t="shared" ca="1" si="15"/>
        <v>8.1</v>
      </c>
      <c r="DO8" s="1">
        <f ca="1">COUNT(DN2:DN251)</f>
        <v>9</v>
      </c>
      <c r="DQ8" s="1" t="str">
        <f>IFERROR(IF(FIND(1940,Table1[Date 10s]),ROW()),"")</f>
        <v/>
      </c>
      <c r="DR8" s="1">
        <f t="shared" ca="1" si="16"/>
        <v>8.3000000000000007</v>
      </c>
      <c r="DS8" s="1">
        <f ca="1">COUNT(DR2:DR251)</f>
        <v>16</v>
      </c>
      <c r="DU8" s="1">
        <f>IFERROR(IF(FIND(1950,Table1[Date 10s]),ROW()),"")</f>
        <v>8</v>
      </c>
      <c r="DV8" s="1">
        <f t="shared" ca="1" si="17"/>
        <v>8.4</v>
      </c>
      <c r="DW8" s="1">
        <f ca="1">COUNT(DV2:DV251)</f>
        <v>31</v>
      </c>
      <c r="DY8" s="1" t="str">
        <f>IFERROR(IF(FIND(1960,Table1[Date 10s]),ROW()),"")</f>
        <v/>
      </c>
      <c r="DZ8" s="1">
        <f t="shared" ca="1" si="18"/>
        <v>8.3000000000000007</v>
      </c>
      <c r="EA8" s="1">
        <f ca="1">COUNT(DZ2:DZ251)</f>
        <v>25</v>
      </c>
      <c r="EC8" s="1" t="str">
        <f>IFERROR(IF(FIND(1970,Table1[Date 10s]),ROW()),"")</f>
        <v/>
      </c>
      <c r="ED8" s="1">
        <f t="shared" ca="1" si="19"/>
        <v>8.4</v>
      </c>
      <c r="EE8" s="1">
        <f ca="1">COUNT(ED2:ED251)</f>
        <v>23</v>
      </c>
      <c r="EG8" s="1" t="str">
        <f>IFERROR(IF(FIND(1980,Table1[Date 10s]),ROW()),"")</f>
        <v/>
      </c>
      <c r="EH8" s="1">
        <f t="shared" ca="1" si="20"/>
        <v>8.3000000000000007</v>
      </c>
      <c r="EI8" s="1">
        <f ca="1">COUNT(EH2:EH251)</f>
        <v>29</v>
      </c>
      <c r="EK8" s="1" t="str">
        <f>IFERROR(IF(FIND(1990,Table1[Date 10s]),ROW()),"")</f>
        <v/>
      </c>
      <c r="EL8" s="1">
        <f t="shared" ca="1" si="21"/>
        <v>8.6999999999999993</v>
      </c>
      <c r="EM8" s="1">
        <f ca="1">COUNT(EL2:EL251)</f>
        <v>41</v>
      </c>
      <c r="EO8" s="1" t="str">
        <f>IFERROR(IF(FIND(2000,Table1[Date 10s]),ROW()),"")</f>
        <v/>
      </c>
      <c r="EP8" s="1">
        <f t="shared" ca="1" si="22"/>
        <v>8.5</v>
      </c>
      <c r="EQ8" s="1">
        <f ca="1">COUNT(EP2:EP251)</f>
        <v>52</v>
      </c>
      <c r="ES8" s="1" t="str">
        <f>IFERROR(IF(FIND(2010,Table1[Date 10s]),ROW()),"")</f>
        <v/>
      </c>
      <c r="ET8" s="1">
        <f t="shared" ca="1" si="23"/>
        <v>8.3000000000000007</v>
      </c>
      <c r="EU8" s="1">
        <f ca="1">COUNT(ET2:ET251)</f>
        <v>20</v>
      </c>
      <c r="EW8" s="1" t="s">
        <v>645</v>
      </c>
      <c r="EX8" s="1">
        <f t="shared" ca="1" si="41"/>
        <v>4</v>
      </c>
      <c r="EY8" s="1">
        <f t="shared" ca="1" si="24"/>
        <v>9</v>
      </c>
      <c r="EZ8" s="1">
        <f t="shared" ca="1" si="42"/>
        <v>16</v>
      </c>
      <c r="FA8" s="1">
        <f t="shared" ca="1" si="43"/>
        <v>31</v>
      </c>
      <c r="FB8" s="1">
        <f t="shared" ca="1" si="44"/>
        <v>25</v>
      </c>
      <c r="FC8" s="1">
        <f t="shared" ca="1" si="45"/>
        <v>23</v>
      </c>
      <c r="FD8" s="1">
        <f t="shared" ca="1" si="46"/>
        <v>29</v>
      </c>
      <c r="FE8" s="1">
        <f t="shared" ca="1" si="47"/>
        <v>41</v>
      </c>
      <c r="FF8" s="1">
        <f t="shared" ca="1" si="48"/>
        <v>52</v>
      </c>
      <c r="FG8" s="1">
        <f t="shared" ca="1" si="32"/>
        <v>20</v>
      </c>
    </row>
    <row r="9" spans="1:176">
      <c r="A9" s="1">
        <v>8</v>
      </c>
      <c r="B9" s="1">
        <v>8.9</v>
      </c>
      <c r="C9" s="1" t="s">
        <v>29</v>
      </c>
      <c r="D9" s="1" t="s">
        <v>30</v>
      </c>
      <c r="E9" s="1">
        <v>1993</v>
      </c>
      <c r="F9" s="1">
        <v>1990</v>
      </c>
      <c r="G9" s="1">
        <v>1990</v>
      </c>
      <c r="H9" s="1" t="s">
        <v>31</v>
      </c>
      <c r="I9" s="2">
        <v>545703</v>
      </c>
      <c r="K9" s="1">
        <f t="shared" si="0"/>
        <v>8.9</v>
      </c>
      <c r="L9" s="3">
        <f>Table1[[#This Row],[Votes]]</f>
        <v>545703</v>
      </c>
      <c r="Q9" s="1">
        <v>8.6</v>
      </c>
      <c r="R9" s="1">
        <f>COUNTIFS(Table1[Rating],Q9,Table1[Date5s],"&gt;="&amp;$O$3,Table1[Date5s],"&lt;="&amp;$O$4)</f>
        <v>6</v>
      </c>
      <c r="S9" s="1">
        <f t="shared" si="34"/>
        <v>8.625</v>
      </c>
      <c r="T9" s="1">
        <f t="shared" si="35"/>
        <v>7.1</v>
      </c>
      <c r="V9">
        <v>1955</v>
      </c>
      <c r="W9">
        <v>1959</v>
      </c>
      <c r="X9" t="s">
        <v>596</v>
      </c>
      <c r="Y9" s="1">
        <f>COUNTIF(Table1[Date5s],$V9)</f>
        <v>16</v>
      </c>
      <c r="Z9" s="1">
        <f>COUNTIFS(Table1[Date5s],$V9,Table1[Rank],"&gt;="&amp;$O$1,Table1[Rank],"&lt;="&amp;$O$2)</f>
        <v>0</v>
      </c>
      <c r="AA9" s="4" t="e">
        <f>SUM($Z$2:Z9)/SUM($Z$2:$Z$20)</f>
        <v>#DIV/0!</v>
      </c>
      <c r="AB9" s="5">
        <f>SUMIF(Table1[Date5s],$V9,Table1[Rating])/Y9</f>
        <v>8.2562499999999979</v>
      </c>
      <c r="AC9" s="5" t="e">
        <f>SUMIFS(Table1[Rating],Table1[Date5s],$V9,Table1[Rank],"&gt;="&amp;$O$1,Table1[Rank],"&lt;="&amp;$O$2)/Z9</f>
        <v>#DIV/0!</v>
      </c>
      <c r="AE9">
        <v>9</v>
      </c>
      <c r="AF9" s="1" t="e">
        <f ca="1">IF(AF$30+COUNTA(AF$1:AF8)&lt;=28,1,NA())</f>
        <v>#N/A</v>
      </c>
      <c r="AG9" s="1" t="e">
        <f ca="1">IF(AG$30+COUNTA(AG$1:AG8)&lt;=28,1,NA())</f>
        <v>#N/A</v>
      </c>
      <c r="AH9" s="1" t="e">
        <f ca="1">IF(AH$30+COUNTA(AH$1:AH8)&lt;=28,1,NA())</f>
        <v>#N/A</v>
      </c>
      <c r="AI9" s="1" t="e">
        <f ca="1">IF(AI$30+COUNTA(AI$1:AI8)&lt;=28,1,NA())</f>
        <v>#N/A</v>
      </c>
      <c r="AJ9" s="1" t="e">
        <f ca="1">IF(AJ$30+COUNTA(AJ$1:AJ8)&lt;=28,1,NA())</f>
        <v>#N/A</v>
      </c>
      <c r="AK9" s="1" t="e">
        <f ca="1">IF(AK$30+COUNTA(AK$1:AK8)&lt;=28,1,NA())</f>
        <v>#N/A</v>
      </c>
      <c r="AL9" s="1" t="e">
        <f ca="1">IF(AL$30+COUNTA(AL$1:AL8)&lt;=28,1,NA())</f>
        <v>#N/A</v>
      </c>
      <c r="AM9" s="1" t="e">
        <f ca="1">IF(AM$30+COUNTA(AM$1:AM8)&lt;=28,1,NA())</f>
        <v>#N/A</v>
      </c>
      <c r="AN9" s="1" t="e">
        <f ca="1">IF(AN$30+COUNTA(AN$1:AN8)&lt;=28,1,NA())</f>
        <v>#N/A</v>
      </c>
      <c r="AO9" s="1" t="e">
        <f ca="1">IF(AO$30+COUNTA(AO$1:AO8)&lt;=28,1,NA())</f>
        <v>#N/A</v>
      </c>
      <c r="AP9" s="1" t="e">
        <f ca="1">IF(AP$30+COUNTA(AP$1:AP8)&lt;=28,1,NA())</f>
        <v>#N/A</v>
      </c>
      <c r="AQ9" s="1" t="e">
        <f ca="1">IF(AQ$30+COUNTA(AQ$1:AQ8)&lt;=28,1,NA())</f>
        <v>#N/A</v>
      </c>
      <c r="AR9" s="1" t="e">
        <f ca="1">IF(AR$30+COUNTA(AR$1:AR8)&lt;=28,1,NA())</f>
        <v>#N/A</v>
      </c>
      <c r="AS9" s="1" t="e">
        <f ca="1">IF(AS$30+COUNTA(AS$1:AS8)&lt;=28,1,NA())</f>
        <v>#N/A</v>
      </c>
      <c r="AT9" s="1" t="e">
        <f ca="1">IF(AT$30+COUNTA(AT$1:AT8)&lt;=28,1,NA())</f>
        <v>#N/A</v>
      </c>
      <c r="AU9" s="1" t="e">
        <f ca="1">IF(AU$30+COUNTA(AU$1:AU8)&lt;=28,1,NA())</f>
        <v>#N/A</v>
      </c>
      <c r="AV9" s="1" t="e">
        <f ca="1">IF(AV$30+COUNTA(AV$1:AV8)&lt;=28,1,NA())</f>
        <v>#N/A</v>
      </c>
      <c r="AW9" s="1" t="e">
        <f ca="1">IF(AW$30+COUNTA(AW$1:AW8)&lt;=28,1,NA())</f>
        <v>#N/A</v>
      </c>
      <c r="AX9" s="1" t="e">
        <f ca="1">IF(AX$30+COUNTA(AX$1:AX8)&lt;=28,1,NA())</f>
        <v>#N/A</v>
      </c>
      <c r="AY9" s="8"/>
      <c r="AZ9" s="33" t="str">
        <f t="shared" si="36"/>
        <v>1955:</v>
      </c>
      <c r="BA9" s="21"/>
      <c r="BB9" s="11" t="e">
        <f t="shared" si="37"/>
        <v>#DIV/0!</v>
      </c>
      <c r="BC9" s="11" t="e">
        <f t="shared" si="38"/>
        <v>#DIV/0!</v>
      </c>
      <c r="BD9" s="11" t="e">
        <f>SUM($BC$2:BC9)</f>
        <v>#DIV/0!</v>
      </c>
      <c r="BE9" s="11"/>
      <c r="BF9" s="12"/>
      <c r="BG9" s="13">
        <v>8</v>
      </c>
      <c r="BH9" s="13">
        <v>13</v>
      </c>
      <c r="BI9" s="13">
        <v>28</v>
      </c>
      <c r="BJ9" s="13">
        <v>33</v>
      </c>
      <c r="BK9" s="13">
        <v>48</v>
      </c>
      <c r="BL9" s="13">
        <v>53</v>
      </c>
      <c r="BM9" s="13">
        <v>68</v>
      </c>
      <c r="BN9" s="13">
        <v>73</v>
      </c>
      <c r="BO9" s="13">
        <v>88</v>
      </c>
      <c r="BP9" s="13">
        <v>93</v>
      </c>
      <c r="BQ9" s="44"/>
      <c r="BR9" s="34"/>
      <c r="BS9" s="74" t="s">
        <v>622</v>
      </c>
      <c r="BT9" s="51"/>
      <c r="BU9" s="34"/>
      <c r="BV9" s="38" t="e">
        <f t="shared" si="54"/>
        <v>#DIV/0!</v>
      </c>
      <c r="BW9" s="39" t="e">
        <f t="shared" si="55"/>
        <v>#DIV/0!</v>
      </c>
      <c r="BX9" s="39" t="e">
        <f t="shared" si="56"/>
        <v>#DIV/0!</v>
      </c>
      <c r="BY9" s="39" t="e">
        <f t="shared" si="57"/>
        <v>#DIV/0!</v>
      </c>
      <c r="BZ9" s="39" t="e">
        <f t="shared" si="58"/>
        <v>#DIV/0!</v>
      </c>
      <c r="CA9" s="39" t="e">
        <f t="shared" si="59"/>
        <v>#DIV/0!</v>
      </c>
      <c r="CB9" s="39" t="e">
        <f t="shared" si="60"/>
        <v>#DIV/0!</v>
      </c>
      <c r="CC9" s="39" t="e">
        <f t="shared" si="61"/>
        <v>#DIV/0!</v>
      </c>
      <c r="CD9" s="39" t="e">
        <f t="shared" si="62"/>
        <v>#DIV/0!</v>
      </c>
      <c r="CE9" s="40" t="e">
        <f t="shared" si="63"/>
        <v>#DIV/0!</v>
      </c>
      <c r="CF9" s="34"/>
      <c r="CI9" s="1" t="str">
        <f>IFERROR(IF(FIND($CH$2,Table1[Date5s]),ROW()),"")</f>
        <v/>
      </c>
      <c r="CJ9" s="1">
        <f t="shared" si="39"/>
        <v>144</v>
      </c>
      <c r="CK9" s="1">
        <f t="shared" ca="1" si="2"/>
        <v>143</v>
      </c>
      <c r="CL9" s="1">
        <f t="shared" ca="1" si="3"/>
        <v>8.1</v>
      </c>
      <c r="CM9" s="1" t="str">
        <f t="shared" ca="1" si="4"/>
        <v>Jaws (1975)</v>
      </c>
      <c r="CN9" s="1" t="str">
        <f t="shared" ca="1" si="5"/>
        <v>Jaws</v>
      </c>
      <c r="CO9" s="1">
        <f t="shared" ca="1" si="6"/>
        <v>1975</v>
      </c>
      <c r="CP9" s="1">
        <f t="shared" ca="1" si="7"/>
        <v>1975</v>
      </c>
      <c r="CQ9" s="1">
        <f t="shared" ca="1" si="8"/>
        <v>1970</v>
      </c>
      <c r="CR9" s="1" t="str">
        <f t="shared" ca="1" si="9"/>
        <v>'75</v>
      </c>
      <c r="CS9" s="1">
        <f t="shared" ca="1" si="10"/>
        <v>267827</v>
      </c>
      <c r="CU9" s="1" t="str">
        <f t="shared" ca="1" si="40"/>
        <v>(143) Jaws</v>
      </c>
      <c r="CV9" s="1">
        <f t="shared" ca="1" si="11"/>
        <v>1975</v>
      </c>
      <c r="CW9" s="1">
        <f t="shared" ca="1" si="12"/>
        <v>8.1</v>
      </c>
      <c r="CX9" s="1">
        <f t="shared" ca="1" si="13"/>
        <v>267827</v>
      </c>
      <c r="DI9" s="1" t="str">
        <f>IFERROR(IF(FIND(1920,Table1[Date 10s]),ROW()),"")</f>
        <v/>
      </c>
      <c r="DJ9" s="1" t="str">
        <f t="shared" ca="1" si="14"/>
        <v/>
      </c>
      <c r="DM9" s="1" t="str">
        <f>IFERROR(IF(FIND(1930,Table1[Date 10s]),ROW()),"")</f>
        <v/>
      </c>
      <c r="DN9" s="1">
        <f t="shared" ca="1" si="15"/>
        <v>8</v>
      </c>
      <c r="DQ9" s="1" t="str">
        <f>IFERROR(IF(FIND(1940,Table1[Date 10s]),ROW()),"")</f>
        <v/>
      </c>
      <c r="DR9" s="1">
        <f t="shared" ca="1" si="16"/>
        <v>8.3000000000000007</v>
      </c>
      <c r="DU9" s="1" t="str">
        <f>IFERROR(IF(FIND(1950,Table1[Date 10s]),ROW()),"")</f>
        <v/>
      </c>
      <c r="DV9" s="1">
        <f t="shared" ca="1" si="17"/>
        <v>8.3000000000000007</v>
      </c>
      <c r="DY9" s="1" t="str">
        <f>IFERROR(IF(FIND(1960,Table1[Date 10s]),ROW()),"")</f>
        <v/>
      </c>
      <c r="DZ9" s="1">
        <f t="shared" ca="1" si="18"/>
        <v>8.3000000000000007</v>
      </c>
      <c r="EC9" s="1" t="str">
        <f>IFERROR(IF(FIND(1970,Table1[Date 10s]),ROW()),"")</f>
        <v/>
      </c>
      <c r="ED9" s="1">
        <f t="shared" ca="1" si="19"/>
        <v>8.4</v>
      </c>
      <c r="EG9" s="1" t="str">
        <f>IFERROR(IF(FIND(1980,Table1[Date 10s]),ROW()),"")</f>
        <v/>
      </c>
      <c r="EH9" s="1">
        <f t="shared" ca="1" si="20"/>
        <v>8.3000000000000007</v>
      </c>
      <c r="EK9" s="1">
        <f>IFERROR(IF(FIND(1990,Table1[Date 10s]),ROW()),"")</f>
        <v>9</v>
      </c>
      <c r="EL9" s="1">
        <f t="shared" ca="1" si="21"/>
        <v>8.6</v>
      </c>
      <c r="EO9" s="1" t="str">
        <f>IFERROR(IF(FIND(2000,Table1[Date 10s]),ROW()),"")</f>
        <v/>
      </c>
      <c r="EP9" s="1">
        <f t="shared" ca="1" si="22"/>
        <v>8.4</v>
      </c>
      <c r="ES9" s="1" t="str">
        <f>IFERROR(IF(FIND(2010,Table1[Date 10s]),ROW()),"")</f>
        <v/>
      </c>
      <c r="ET9" s="1">
        <f t="shared" ca="1" si="23"/>
        <v>8.1</v>
      </c>
      <c r="EU9" s="1"/>
    </row>
    <row r="10" spans="1:176">
      <c r="A10" s="1">
        <v>9</v>
      </c>
      <c r="B10" s="1">
        <v>8.8000000000000007</v>
      </c>
      <c r="C10" s="1" t="s">
        <v>32</v>
      </c>
      <c r="D10" s="1" t="s">
        <v>33</v>
      </c>
      <c r="E10" s="1">
        <v>2003</v>
      </c>
      <c r="F10" s="1">
        <v>2000</v>
      </c>
      <c r="G10" s="1">
        <v>2000</v>
      </c>
      <c r="H10" s="1" t="s">
        <v>34</v>
      </c>
      <c r="I10" s="2">
        <v>758388</v>
      </c>
      <c r="K10" s="1">
        <f t="shared" si="0"/>
        <v>8.8000000000000007</v>
      </c>
      <c r="L10" s="3">
        <f>Table1[[#This Row],[Votes]]</f>
        <v>758388</v>
      </c>
      <c r="Q10" s="1">
        <v>8.6999999999999993</v>
      </c>
      <c r="R10" s="1">
        <f>COUNTIFS(Table1[Rating],Q10,Table1[Date5s],"&gt;="&amp;$O$3,Table1[Date5s],"&lt;="&amp;$O$4)</f>
        <v>7</v>
      </c>
      <c r="S10" s="1">
        <f t="shared" si="34"/>
        <v>8.7249999999999996</v>
      </c>
      <c r="T10" s="1">
        <f t="shared" si="35"/>
        <v>8.1</v>
      </c>
      <c r="V10">
        <v>1960</v>
      </c>
      <c r="W10">
        <v>1964</v>
      </c>
      <c r="X10" t="s">
        <v>597</v>
      </c>
      <c r="Y10" s="1">
        <f>COUNTIF(Table1[Date5s],$V10)</f>
        <v>13</v>
      </c>
      <c r="Z10" s="1">
        <f>COUNTIFS(Table1[Date5s],$V10,Table1[Rank],"&gt;="&amp;$O$1,Table1[Rank],"&lt;="&amp;$O$2)</f>
        <v>0</v>
      </c>
      <c r="AA10" s="4" t="e">
        <f>SUM($Z$2:Z10)/SUM($Z$2:$Z$20)</f>
        <v>#DIV/0!</v>
      </c>
      <c r="AB10" s="5">
        <f>SUMIF(Table1[Date5s],$V10,Table1[Rating])/Y10</f>
        <v>8.2153846153846146</v>
      </c>
      <c r="AC10" s="5" t="e">
        <f>SUMIFS(Table1[Rating],Table1[Date5s],$V10,Table1[Rank],"&gt;="&amp;$O$1,Table1[Rank],"&lt;="&amp;$O$2)/Z10</f>
        <v>#DIV/0!</v>
      </c>
      <c r="AE10">
        <v>10</v>
      </c>
      <c r="AF10" s="1" t="e">
        <f ca="1">IF(AF$30+COUNTA(AF$1:AF9)&lt;=28,1,NA())</f>
        <v>#N/A</v>
      </c>
      <c r="AG10" s="1" t="e">
        <f ca="1">IF(AG$30+COUNTA(AG$1:AG9)&lt;=28,1,NA())</f>
        <v>#N/A</v>
      </c>
      <c r="AH10" s="1" t="e">
        <f ca="1">IF(AH$30+COUNTA(AH$1:AH9)&lt;=28,1,NA())</f>
        <v>#N/A</v>
      </c>
      <c r="AI10" s="1" t="e">
        <f ca="1">IF(AI$30+COUNTA(AI$1:AI9)&lt;=28,1,NA())</f>
        <v>#N/A</v>
      </c>
      <c r="AJ10" s="1" t="e">
        <f ca="1">IF(AJ$30+COUNTA(AJ$1:AJ9)&lt;=28,1,NA())</f>
        <v>#N/A</v>
      </c>
      <c r="AK10" s="1" t="e">
        <f ca="1">IF(AK$30+COUNTA(AK$1:AK9)&lt;=28,1,NA())</f>
        <v>#N/A</v>
      </c>
      <c r="AL10" s="1" t="e">
        <f ca="1">IF(AL$30+COUNTA(AL$1:AL9)&lt;=28,1,NA())</f>
        <v>#N/A</v>
      </c>
      <c r="AM10" s="1" t="e">
        <f ca="1">IF(AM$30+COUNTA(AM$1:AM9)&lt;=28,1,NA())</f>
        <v>#N/A</v>
      </c>
      <c r="AN10" s="1" t="e">
        <f ca="1">IF(AN$30+COUNTA(AN$1:AN9)&lt;=28,1,NA())</f>
        <v>#N/A</v>
      </c>
      <c r="AO10" s="1" t="e">
        <f ca="1">IF(AO$30+COUNTA(AO$1:AO9)&lt;=28,1,NA())</f>
        <v>#N/A</v>
      </c>
      <c r="AP10" s="1" t="e">
        <f ca="1">IF(AP$30+COUNTA(AP$1:AP9)&lt;=28,1,NA())</f>
        <v>#N/A</v>
      </c>
      <c r="AQ10" s="1" t="e">
        <f ca="1">IF(AQ$30+COUNTA(AQ$1:AQ9)&lt;=28,1,NA())</f>
        <v>#N/A</v>
      </c>
      <c r="AR10" s="1" t="e">
        <f ca="1">IF(AR$30+COUNTA(AR$1:AR9)&lt;=28,1,NA())</f>
        <v>#N/A</v>
      </c>
      <c r="AS10" s="1" t="e">
        <f ca="1">IF(AS$30+COUNTA(AS$1:AS9)&lt;=28,1,NA())</f>
        <v>#N/A</v>
      </c>
      <c r="AT10" s="1" t="e">
        <f ca="1">IF(AT$30+COUNTA(AT$1:AT9)&lt;=28,1,NA())</f>
        <v>#N/A</v>
      </c>
      <c r="AU10" s="1" t="e">
        <f ca="1">IF(AU$30+COUNTA(AU$1:AU9)&lt;=28,1,NA())</f>
        <v>#N/A</v>
      </c>
      <c r="AV10" s="1" t="e">
        <f ca="1">IF(AV$30+COUNTA(AV$1:AV9)&lt;=28,1,NA())</f>
        <v>#N/A</v>
      </c>
      <c r="AW10" s="1" t="e">
        <f ca="1">IF(AW$30+COUNTA(AW$1:AW9)&lt;=28,1,NA())</f>
        <v>#N/A</v>
      </c>
      <c r="AX10" s="1" t="e">
        <f ca="1">IF(AX$30+COUNTA(AX$1:AX9)&lt;=28,1,NA())</f>
        <v>#N/A</v>
      </c>
      <c r="AY10" s="8"/>
      <c r="AZ10" s="33" t="str">
        <f t="shared" si="36"/>
        <v>1960:</v>
      </c>
      <c r="BA10" s="22"/>
      <c r="BB10" s="11" t="e">
        <f t="shared" si="37"/>
        <v>#DIV/0!</v>
      </c>
      <c r="BC10" s="11" t="e">
        <f t="shared" si="38"/>
        <v>#DIV/0!</v>
      </c>
      <c r="BD10" s="11" t="e">
        <f>SUM($BC$2:BC10)</f>
        <v>#DIV/0!</v>
      </c>
      <c r="BE10" s="11"/>
      <c r="BF10" s="12"/>
      <c r="BG10" s="13">
        <v>9</v>
      </c>
      <c r="BH10" s="13">
        <v>12</v>
      </c>
      <c r="BI10" s="13">
        <v>29</v>
      </c>
      <c r="BJ10" s="13">
        <v>32</v>
      </c>
      <c r="BK10" s="13">
        <v>49</v>
      </c>
      <c r="BL10" s="13">
        <v>52</v>
      </c>
      <c r="BM10" s="13">
        <v>69</v>
      </c>
      <c r="BN10" s="13">
        <v>72</v>
      </c>
      <c r="BO10" s="13">
        <v>89</v>
      </c>
      <c r="BP10" s="13">
        <v>92</v>
      </c>
      <c r="BQ10" s="44"/>
      <c r="BR10" s="34"/>
      <c r="BS10" s="74" t="s">
        <v>623</v>
      </c>
      <c r="BT10" s="52"/>
      <c r="BU10" s="34"/>
      <c r="BV10" s="38" t="e">
        <f t="shared" si="54"/>
        <v>#DIV/0!</v>
      </c>
      <c r="BW10" s="39" t="e">
        <f t="shared" si="55"/>
        <v>#DIV/0!</v>
      </c>
      <c r="BX10" s="39" t="e">
        <f t="shared" si="56"/>
        <v>#DIV/0!</v>
      </c>
      <c r="BY10" s="39" t="e">
        <f t="shared" si="57"/>
        <v>#DIV/0!</v>
      </c>
      <c r="BZ10" s="39" t="e">
        <f t="shared" si="58"/>
        <v>#DIV/0!</v>
      </c>
      <c r="CA10" s="39" t="e">
        <f t="shared" si="59"/>
        <v>#DIV/0!</v>
      </c>
      <c r="CB10" s="39" t="e">
        <f t="shared" si="60"/>
        <v>#DIV/0!</v>
      </c>
      <c r="CC10" s="39" t="e">
        <f t="shared" si="61"/>
        <v>#DIV/0!</v>
      </c>
      <c r="CD10" s="39" t="e">
        <f t="shared" si="62"/>
        <v>#DIV/0!</v>
      </c>
      <c r="CE10" s="40" t="e">
        <f t="shared" si="63"/>
        <v>#DIV/0!</v>
      </c>
      <c r="CF10" s="34"/>
      <c r="CI10" s="1" t="str">
        <f>IFERROR(IF(FIND($CH$2,Table1[Date5s]),ROW()),"")</f>
        <v/>
      </c>
      <c r="CJ10" s="1">
        <f t="shared" si="39"/>
        <v>159</v>
      </c>
      <c r="CK10" s="1">
        <f t="shared" ca="1" si="2"/>
        <v>158</v>
      </c>
      <c r="CL10" s="1">
        <f t="shared" ca="1" si="3"/>
        <v>8.1</v>
      </c>
      <c r="CM10" s="1" t="str">
        <f t="shared" ca="1" si="4"/>
        <v>Annie Hall (1977)</v>
      </c>
      <c r="CN10" s="1" t="str">
        <f t="shared" ca="1" si="5"/>
        <v>Annie Hall</v>
      </c>
      <c r="CO10" s="1">
        <f t="shared" ca="1" si="6"/>
        <v>1977</v>
      </c>
      <c r="CP10" s="1">
        <f t="shared" ca="1" si="7"/>
        <v>1975</v>
      </c>
      <c r="CQ10" s="1">
        <f t="shared" ca="1" si="8"/>
        <v>1970</v>
      </c>
      <c r="CR10" s="1" t="str">
        <f t="shared" ca="1" si="9"/>
        <v>'77</v>
      </c>
      <c r="CS10" s="1">
        <f t="shared" ca="1" si="10"/>
        <v>127072</v>
      </c>
      <c r="CU10" s="1" t="str">
        <f t="shared" ca="1" si="40"/>
        <v>(158) Annie Hall</v>
      </c>
      <c r="CV10" s="1">
        <f t="shared" ca="1" si="11"/>
        <v>1977</v>
      </c>
      <c r="CW10" s="1">
        <f t="shared" ca="1" si="12"/>
        <v>8.1</v>
      </c>
      <c r="CX10" s="1">
        <f t="shared" ca="1" si="13"/>
        <v>127072</v>
      </c>
      <c r="DI10" s="1" t="str">
        <f>IFERROR(IF(FIND(1920,Table1[Date 10s]),ROW()),"")</f>
        <v/>
      </c>
      <c r="DJ10" s="1" t="str">
        <f t="shared" ca="1" si="14"/>
        <v/>
      </c>
      <c r="DM10" s="1" t="str">
        <f>IFERROR(IF(FIND(1930,Table1[Date 10s]),ROW()),"")</f>
        <v/>
      </c>
      <c r="DN10" s="1">
        <f t="shared" ca="1" si="15"/>
        <v>7.9</v>
      </c>
      <c r="DQ10" s="1" t="str">
        <f>IFERROR(IF(FIND(1940,Table1[Date 10s]),ROW()),"")</f>
        <v/>
      </c>
      <c r="DR10" s="1">
        <f t="shared" ca="1" si="16"/>
        <v>8.1999999999999993</v>
      </c>
      <c r="DU10" s="1" t="str">
        <f>IFERROR(IF(FIND(1950,Table1[Date 10s]),ROW()),"")</f>
        <v/>
      </c>
      <c r="DV10" s="1">
        <f t="shared" ca="1" si="17"/>
        <v>8.3000000000000007</v>
      </c>
      <c r="DY10" s="1" t="str">
        <f>IFERROR(IF(FIND(1960,Table1[Date 10s]),ROW()),"")</f>
        <v/>
      </c>
      <c r="DZ10" s="1">
        <f t="shared" ca="1" si="18"/>
        <v>8.3000000000000007</v>
      </c>
      <c r="EC10" s="1" t="str">
        <f>IFERROR(IF(FIND(1970,Table1[Date 10s]),ROW()),"")</f>
        <v/>
      </c>
      <c r="ED10" s="1">
        <f t="shared" ca="1" si="19"/>
        <v>8.3000000000000007</v>
      </c>
      <c r="EG10" s="1" t="str">
        <f>IFERROR(IF(FIND(1980,Table1[Date 10s]),ROW()),"")</f>
        <v/>
      </c>
      <c r="EH10" s="1">
        <f t="shared" ca="1" si="20"/>
        <v>8.3000000000000007</v>
      </c>
      <c r="EK10" s="1" t="str">
        <f>IFERROR(IF(FIND(1990,Table1[Date 10s]),ROW()),"")</f>
        <v/>
      </c>
      <c r="EL10" s="1">
        <f t="shared" ca="1" si="21"/>
        <v>8.6</v>
      </c>
      <c r="EO10" s="1">
        <f>IFERROR(IF(FIND(2000,Table1[Date 10s]),ROW()),"")</f>
        <v>10</v>
      </c>
      <c r="EP10" s="1">
        <f t="shared" ca="1" si="22"/>
        <v>8.4</v>
      </c>
      <c r="ES10" s="1" t="str">
        <f>IFERROR(IF(FIND(2010,Table1[Date 10s]),ROW()),"")</f>
        <v/>
      </c>
      <c r="ET10" s="1">
        <f t="shared" ca="1" si="23"/>
        <v>8.1</v>
      </c>
      <c r="EU10" s="1"/>
    </row>
    <row r="11" spans="1:176">
      <c r="A11" s="1">
        <v>10</v>
      </c>
      <c r="B11" s="1">
        <v>8.8000000000000007</v>
      </c>
      <c r="C11" s="1" t="s">
        <v>35</v>
      </c>
      <c r="D11" s="1" t="s">
        <v>36</v>
      </c>
      <c r="E11" s="1">
        <v>1999</v>
      </c>
      <c r="F11" s="1">
        <v>1995</v>
      </c>
      <c r="G11" s="1">
        <v>1990</v>
      </c>
      <c r="H11" s="1" t="s">
        <v>37</v>
      </c>
      <c r="I11" s="2">
        <v>814389</v>
      </c>
      <c r="K11" s="1">
        <f t="shared" si="0"/>
        <v>8.8000000000000007</v>
      </c>
      <c r="L11" s="3">
        <f>Table1[[#This Row],[Votes]]</f>
        <v>814389</v>
      </c>
      <c r="Q11" s="1">
        <v>8.8000000000000007</v>
      </c>
      <c r="R11" s="1">
        <f>COUNTIFS(Table1[Rating],Q11,Table1[Date5s],"&gt;="&amp;$O$3,Table1[Date5s],"&lt;="&amp;$O$4)</f>
        <v>4</v>
      </c>
      <c r="S11" s="1">
        <f t="shared" si="34"/>
        <v>8.8250000000000011</v>
      </c>
      <c r="T11" s="1">
        <f t="shared" si="35"/>
        <v>5.0999999999999996</v>
      </c>
      <c r="V11">
        <v>1965</v>
      </c>
      <c r="W11">
        <v>1969</v>
      </c>
      <c r="X11" t="s">
        <v>598</v>
      </c>
      <c r="Y11" s="1">
        <f>COUNTIF(Table1[Date5s],$V11)</f>
        <v>12</v>
      </c>
      <c r="Z11" s="1">
        <f>COUNTIFS(Table1[Date5s],$V11,Table1[Rank],"&gt;="&amp;$O$1,Table1[Rank],"&lt;="&amp;$O$2)</f>
        <v>0</v>
      </c>
      <c r="AA11" s="4" t="e">
        <f>SUM($Z$2:Z11)/SUM($Z$2:$Z$20)</f>
        <v>#DIV/0!</v>
      </c>
      <c r="AB11" s="5">
        <f>SUMIF(Table1[Date5s],$V11,Table1[Rating])/Y11</f>
        <v>8.1833333333333353</v>
      </c>
      <c r="AC11" s="5" t="e">
        <f>SUMIFS(Table1[Rating],Table1[Date5s],$V11,Table1[Rank],"&gt;="&amp;$O$1,Table1[Rank],"&lt;="&amp;$O$2)/Z11</f>
        <v>#DIV/0!</v>
      </c>
      <c r="AE11">
        <v>11</v>
      </c>
      <c r="AF11" s="1" t="e">
        <f ca="1">IF(AF$30+COUNTA(AF$1:AF10)&lt;=28,1,NA())</f>
        <v>#N/A</v>
      </c>
      <c r="AG11" s="1" t="e">
        <f ca="1">IF(AG$30+COUNTA(AG$1:AG10)&lt;=28,1,NA())</f>
        <v>#N/A</v>
      </c>
      <c r="AH11" s="1" t="e">
        <f ca="1">IF(AH$30+COUNTA(AH$1:AH10)&lt;=28,1,NA())</f>
        <v>#N/A</v>
      </c>
      <c r="AI11" s="1" t="e">
        <f ca="1">IF(AI$30+COUNTA(AI$1:AI10)&lt;=28,1,NA())</f>
        <v>#N/A</v>
      </c>
      <c r="AJ11" s="1" t="e">
        <f ca="1">IF(AJ$30+COUNTA(AJ$1:AJ10)&lt;=28,1,NA())</f>
        <v>#N/A</v>
      </c>
      <c r="AK11" s="1" t="e">
        <f ca="1">IF(AK$30+COUNTA(AK$1:AK10)&lt;=28,1,NA())</f>
        <v>#N/A</v>
      </c>
      <c r="AL11" s="1" t="e">
        <f ca="1">IF(AL$30+COUNTA(AL$1:AL10)&lt;=28,1,NA())</f>
        <v>#N/A</v>
      </c>
      <c r="AM11" s="1" t="e">
        <f ca="1">IF(AM$30+COUNTA(AM$1:AM10)&lt;=28,1,NA())</f>
        <v>#N/A</v>
      </c>
      <c r="AN11" s="1" t="e">
        <f ca="1">IF(AN$30+COUNTA(AN$1:AN10)&lt;=28,1,NA())</f>
        <v>#N/A</v>
      </c>
      <c r="AO11" s="1" t="e">
        <f ca="1">IF(AO$30+COUNTA(AO$1:AO10)&lt;=28,1,NA())</f>
        <v>#N/A</v>
      </c>
      <c r="AP11" s="1" t="e">
        <f ca="1">IF(AP$30+COUNTA(AP$1:AP10)&lt;=28,1,NA())</f>
        <v>#N/A</v>
      </c>
      <c r="AQ11" s="1" t="e">
        <f ca="1">IF(AQ$30+COUNTA(AQ$1:AQ10)&lt;=28,1,NA())</f>
        <v>#N/A</v>
      </c>
      <c r="AR11" s="1" t="e">
        <f ca="1">IF(AR$30+COUNTA(AR$1:AR10)&lt;=28,1,NA())</f>
        <v>#N/A</v>
      </c>
      <c r="AS11" s="1" t="e">
        <f ca="1">IF(AS$30+COUNTA(AS$1:AS10)&lt;=28,1,NA())</f>
        <v>#N/A</v>
      </c>
      <c r="AT11" s="1" t="e">
        <f ca="1">IF(AT$30+COUNTA(AT$1:AT10)&lt;=28,1,NA())</f>
        <v>#N/A</v>
      </c>
      <c r="AU11" s="1" t="e">
        <f ca="1">IF(AU$30+COUNTA(AU$1:AU10)&lt;=28,1,NA())</f>
        <v>#N/A</v>
      </c>
      <c r="AV11" s="1" t="e">
        <f ca="1">IF(AV$30+COUNTA(AV$1:AV10)&lt;=28,1,NA())</f>
        <v>#N/A</v>
      </c>
      <c r="AW11" s="1" t="e">
        <f ca="1">IF(AW$30+COUNTA(AW$1:AW10)&lt;=28,1,NA())</f>
        <v>#N/A</v>
      </c>
      <c r="AX11" s="1" t="e">
        <f ca="1">IF(AX$30+COUNTA(AX$1:AX10)&lt;=28,1,NA())</f>
        <v>#N/A</v>
      </c>
      <c r="AY11" s="8"/>
      <c r="AZ11" s="33" t="str">
        <f t="shared" si="36"/>
        <v>1965:</v>
      </c>
      <c r="BA11" s="23"/>
      <c r="BB11" s="11" t="e">
        <f t="shared" si="37"/>
        <v>#DIV/0!</v>
      </c>
      <c r="BC11" s="11" t="e">
        <f t="shared" si="38"/>
        <v>#DIV/0!</v>
      </c>
      <c r="BD11" s="11" t="e">
        <f>SUM($BC$2:BC11)</f>
        <v>#DIV/0!</v>
      </c>
      <c r="BE11" s="11"/>
      <c r="BF11" s="12"/>
      <c r="BG11" s="13">
        <v>10</v>
      </c>
      <c r="BH11" s="13">
        <v>11</v>
      </c>
      <c r="BI11" s="13">
        <v>30</v>
      </c>
      <c r="BJ11" s="13">
        <v>31</v>
      </c>
      <c r="BK11" s="13">
        <v>50</v>
      </c>
      <c r="BL11" s="13">
        <v>51</v>
      </c>
      <c r="BM11" s="13">
        <v>70</v>
      </c>
      <c r="BN11" s="13">
        <v>71</v>
      </c>
      <c r="BO11" s="13">
        <v>90</v>
      </c>
      <c r="BP11" s="13">
        <v>91</v>
      </c>
      <c r="BQ11" s="44"/>
      <c r="BR11" s="34"/>
      <c r="BS11" s="74" t="s">
        <v>624</v>
      </c>
      <c r="BT11" s="53"/>
      <c r="BU11" s="34"/>
      <c r="BV11" s="38" t="e">
        <f t="shared" si="54"/>
        <v>#DIV/0!</v>
      </c>
      <c r="BW11" s="39" t="e">
        <f t="shared" si="55"/>
        <v>#DIV/0!</v>
      </c>
      <c r="BX11" s="39" t="e">
        <f t="shared" si="56"/>
        <v>#DIV/0!</v>
      </c>
      <c r="BY11" s="39" t="e">
        <f t="shared" si="57"/>
        <v>#DIV/0!</v>
      </c>
      <c r="BZ11" s="39" t="e">
        <f t="shared" si="58"/>
        <v>#DIV/0!</v>
      </c>
      <c r="CA11" s="39" t="e">
        <f t="shared" si="59"/>
        <v>#DIV/0!</v>
      </c>
      <c r="CB11" s="39" t="e">
        <f t="shared" si="60"/>
        <v>#DIV/0!</v>
      </c>
      <c r="CC11" s="39" t="e">
        <f t="shared" si="61"/>
        <v>#DIV/0!</v>
      </c>
      <c r="CD11" s="39" t="e">
        <f t="shared" si="62"/>
        <v>#DIV/0!</v>
      </c>
      <c r="CE11" s="40" t="e">
        <f t="shared" si="63"/>
        <v>#DIV/0!</v>
      </c>
      <c r="CF11" s="34"/>
      <c r="CI11" s="1" t="str">
        <f>IFERROR(IF(FIND($CH$2,Table1[Date5s]),ROW()),"")</f>
        <v/>
      </c>
      <c r="CJ11" s="1">
        <f t="shared" si="39"/>
        <v>171</v>
      </c>
      <c r="CK11" s="1">
        <f t="shared" ca="1" si="2"/>
        <v>170</v>
      </c>
      <c r="CL11" s="1">
        <f t="shared" ca="1" si="3"/>
        <v>8.1</v>
      </c>
      <c r="CM11" s="1" t="str">
        <f t="shared" ca="1" si="4"/>
        <v>Life of Brian (1979)</v>
      </c>
      <c r="CN11" s="1" t="str">
        <f t="shared" ca="1" si="5"/>
        <v>Life of Brian</v>
      </c>
      <c r="CO11" s="1">
        <f t="shared" ca="1" si="6"/>
        <v>1979</v>
      </c>
      <c r="CP11" s="1">
        <f t="shared" ca="1" si="7"/>
        <v>1975</v>
      </c>
      <c r="CQ11" s="1">
        <f t="shared" ca="1" si="8"/>
        <v>1970</v>
      </c>
      <c r="CR11" s="1" t="str">
        <f t="shared" ca="1" si="9"/>
        <v>'79</v>
      </c>
      <c r="CS11" s="1">
        <f t="shared" ca="1" si="10"/>
        <v>183277</v>
      </c>
      <c r="CU11" s="1" t="str">
        <f t="shared" ca="1" si="40"/>
        <v>(170) Life of Brian</v>
      </c>
      <c r="CV11" s="1">
        <f t="shared" ca="1" si="11"/>
        <v>1979</v>
      </c>
      <c r="CW11" s="1">
        <f t="shared" ca="1" si="12"/>
        <v>8.1</v>
      </c>
      <c r="CX11" s="1">
        <f t="shared" ca="1" si="13"/>
        <v>183277</v>
      </c>
      <c r="DI11" s="1" t="str">
        <f>IFERROR(IF(FIND(1920,Table1[Date 10s]),ROW()),"")</f>
        <v/>
      </c>
      <c r="DJ11" s="1" t="str">
        <f t="shared" ca="1" si="14"/>
        <v/>
      </c>
      <c r="DM11" s="1" t="str">
        <f>IFERROR(IF(FIND(1930,Table1[Date 10s]),ROW()),"")</f>
        <v/>
      </c>
      <c r="DN11" s="1" t="str">
        <f t="shared" ca="1" si="15"/>
        <v/>
      </c>
      <c r="DQ11" s="1" t="str">
        <f>IFERROR(IF(FIND(1940,Table1[Date 10s]),ROW()),"")</f>
        <v/>
      </c>
      <c r="DR11" s="1">
        <f t="shared" ca="1" si="16"/>
        <v>8.1999999999999993</v>
      </c>
      <c r="DU11" s="1" t="str">
        <f>IFERROR(IF(FIND(1950,Table1[Date 10s]),ROW()),"")</f>
        <v/>
      </c>
      <c r="DV11" s="1">
        <f t="shared" ca="1" si="17"/>
        <v>8.3000000000000007</v>
      </c>
      <c r="DY11" s="1" t="str">
        <f>IFERROR(IF(FIND(1960,Table1[Date 10s]),ROW()),"")</f>
        <v/>
      </c>
      <c r="DZ11" s="1">
        <f t="shared" ca="1" si="18"/>
        <v>8.1999999999999993</v>
      </c>
      <c r="EC11" s="1" t="str">
        <f>IFERROR(IF(FIND(1970,Table1[Date 10s]),ROW()),"")</f>
        <v/>
      </c>
      <c r="ED11" s="1">
        <f t="shared" ca="1" si="19"/>
        <v>8.3000000000000007</v>
      </c>
      <c r="EG11" s="1" t="str">
        <f>IFERROR(IF(FIND(1980,Table1[Date 10s]),ROW()),"")</f>
        <v/>
      </c>
      <c r="EH11" s="1">
        <f t="shared" ca="1" si="20"/>
        <v>8.3000000000000007</v>
      </c>
      <c r="EK11" s="1">
        <f>IFERROR(IF(FIND(1990,Table1[Date 10s]),ROW()),"")</f>
        <v>11</v>
      </c>
      <c r="EL11" s="1">
        <f t="shared" ca="1" si="21"/>
        <v>8.6</v>
      </c>
      <c r="EO11" s="1" t="str">
        <f>IFERROR(IF(FIND(2000,Table1[Date 10s]),ROW()),"")</f>
        <v/>
      </c>
      <c r="EP11" s="1">
        <f t="shared" ca="1" si="22"/>
        <v>8.4</v>
      </c>
      <c r="ES11" s="1" t="str">
        <f>IFERROR(IF(FIND(2010,Table1[Date 10s]),ROW()),"")</f>
        <v/>
      </c>
      <c r="ET11" s="1">
        <f t="shared" ca="1" si="23"/>
        <v>8.1</v>
      </c>
      <c r="EU11" s="1"/>
    </row>
    <row r="12" spans="1:176">
      <c r="A12" s="1">
        <v>11</v>
      </c>
      <c r="B12" s="1">
        <v>8.8000000000000007</v>
      </c>
      <c r="C12" s="1" t="s">
        <v>38</v>
      </c>
      <c r="D12" s="1" t="s">
        <v>39</v>
      </c>
      <c r="E12" s="1">
        <v>1980</v>
      </c>
      <c r="F12" s="1">
        <v>1980</v>
      </c>
      <c r="G12" s="1">
        <v>1980</v>
      </c>
      <c r="H12" s="1" t="s">
        <v>40</v>
      </c>
      <c r="I12" s="2">
        <v>519895</v>
      </c>
      <c r="K12" s="1">
        <f t="shared" si="0"/>
        <v>8.8000000000000007</v>
      </c>
      <c r="L12" s="3">
        <f>Table1[[#This Row],[Votes]]</f>
        <v>519895</v>
      </c>
      <c r="Q12" s="1">
        <v>8.9</v>
      </c>
      <c r="R12" s="1">
        <f>COUNTIFS(Table1[Rating],Q12,Table1[Date5s],"&gt;="&amp;$O$3,Table1[Date5s],"&lt;="&amp;$O$4)</f>
        <v>3</v>
      </c>
      <c r="S12" s="1">
        <f t="shared" si="34"/>
        <v>8.9250000000000007</v>
      </c>
      <c r="T12" s="1">
        <f t="shared" si="35"/>
        <v>4.0999999999999996</v>
      </c>
      <c r="V12">
        <v>1970</v>
      </c>
      <c r="W12">
        <v>1974</v>
      </c>
      <c r="X12" t="s">
        <v>599</v>
      </c>
      <c r="Y12" s="1">
        <f>COUNTIF(Table1[Date5s],$V12)</f>
        <v>8</v>
      </c>
      <c r="Z12" s="1">
        <f>COUNTIFS(Table1[Date5s],$V12,Table1[Rank],"&gt;="&amp;$O$1,Table1[Rank],"&lt;="&amp;$O$2)</f>
        <v>0</v>
      </c>
      <c r="AA12" s="4" t="e">
        <f>SUM($Z$2:Z12)/SUM($Z$2:$Z$20)</f>
        <v>#DIV/0!</v>
      </c>
      <c r="AB12" s="5">
        <f>SUMIF(Table1[Date5s],$V12,Table1[Rating])/Y12</f>
        <v>8.3875000000000011</v>
      </c>
      <c r="AC12" s="5" t="e">
        <f>SUMIFS(Table1[Rating],Table1[Date5s],$V12,Table1[Rank],"&gt;="&amp;$O$1,Table1[Rank],"&lt;="&amp;$O$2)/Z12</f>
        <v>#DIV/0!</v>
      </c>
      <c r="AE12">
        <v>12</v>
      </c>
      <c r="AF12" s="1" t="e">
        <f ca="1">IF(AF$30+COUNTA(AF$1:AF11)&lt;=28,1,NA())</f>
        <v>#N/A</v>
      </c>
      <c r="AG12" s="1" t="e">
        <f ca="1">IF(AG$30+COUNTA(AG$1:AG11)&lt;=28,1,NA())</f>
        <v>#N/A</v>
      </c>
      <c r="AH12" s="1" t="e">
        <f ca="1">IF(AH$30+COUNTA(AH$1:AH11)&lt;=28,1,NA())</f>
        <v>#N/A</v>
      </c>
      <c r="AI12" s="1" t="e">
        <f ca="1">IF(AI$30+COUNTA(AI$1:AI11)&lt;=28,1,NA())</f>
        <v>#N/A</v>
      </c>
      <c r="AJ12" s="1" t="e">
        <f ca="1">IF(AJ$30+COUNTA(AJ$1:AJ11)&lt;=28,1,NA())</f>
        <v>#N/A</v>
      </c>
      <c r="AK12" s="1" t="e">
        <f ca="1">IF(AK$30+COUNTA(AK$1:AK11)&lt;=28,1,NA())</f>
        <v>#N/A</v>
      </c>
      <c r="AL12" s="1" t="e">
        <f ca="1">IF(AL$30+COUNTA(AL$1:AL11)&lt;=28,1,NA())</f>
        <v>#N/A</v>
      </c>
      <c r="AM12" s="1" t="e">
        <f ca="1">IF(AM$30+COUNTA(AM$1:AM11)&lt;=28,1,NA())</f>
        <v>#N/A</v>
      </c>
      <c r="AN12" s="1" t="e">
        <f ca="1">IF(AN$30+COUNTA(AN$1:AN11)&lt;=28,1,NA())</f>
        <v>#N/A</v>
      </c>
      <c r="AO12" s="1" t="e">
        <f ca="1">IF(AO$30+COUNTA(AO$1:AO11)&lt;=28,1,NA())</f>
        <v>#N/A</v>
      </c>
      <c r="AP12" s="1" t="e">
        <f ca="1">IF(AP$30+COUNTA(AP$1:AP11)&lt;=28,1,NA())</f>
        <v>#N/A</v>
      </c>
      <c r="AQ12" s="1" t="e">
        <f ca="1">IF(AQ$30+COUNTA(AQ$1:AQ11)&lt;=28,1,NA())</f>
        <v>#N/A</v>
      </c>
      <c r="AR12" s="1" t="e">
        <f ca="1">IF(AR$30+COUNTA(AR$1:AR11)&lt;=28,1,NA())</f>
        <v>#N/A</v>
      </c>
      <c r="AS12" s="1" t="e">
        <f ca="1">IF(AS$30+COUNTA(AS$1:AS11)&lt;=28,1,NA())</f>
        <v>#N/A</v>
      </c>
      <c r="AT12" s="1" t="e">
        <f ca="1">IF(AT$30+COUNTA(AT$1:AT11)&lt;=28,1,NA())</f>
        <v>#N/A</v>
      </c>
      <c r="AU12" s="1" t="e">
        <f ca="1">IF(AU$30+COUNTA(AU$1:AU11)&lt;=28,1,NA())</f>
        <v>#N/A</v>
      </c>
      <c r="AV12" s="1" t="e">
        <f ca="1">IF(AV$30+COUNTA(AV$1:AV11)&lt;=28,1,NA())</f>
        <v>#N/A</v>
      </c>
      <c r="AW12" s="1" t="e">
        <f ca="1">IF(AW$30+COUNTA(AW$1:AW11)&lt;=28,1,NA())</f>
        <v>#N/A</v>
      </c>
      <c r="AX12" s="1" t="e">
        <f ca="1">IF(AX$30+COUNTA(AX$1:AX11)&lt;=28,1,NA())</f>
        <v>#N/A</v>
      </c>
      <c r="AY12" s="8"/>
      <c r="AZ12" s="33" t="str">
        <f t="shared" si="36"/>
        <v>1970:</v>
      </c>
      <c r="BA12" s="24"/>
      <c r="BB12" s="11" t="e">
        <f t="shared" si="37"/>
        <v>#DIV/0!</v>
      </c>
      <c r="BC12" s="11" t="e">
        <f t="shared" si="38"/>
        <v>#DIV/0!</v>
      </c>
      <c r="BD12" s="11" t="e">
        <f>SUM($BC$2:BC12)</f>
        <v>#DIV/0!</v>
      </c>
      <c r="BE12" s="11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44"/>
      <c r="BR12" s="34"/>
      <c r="BS12" s="74" t="s">
        <v>625</v>
      </c>
      <c r="BT12" s="54"/>
      <c r="BU12" s="34"/>
      <c r="BV12" s="38" t="e">
        <f t="shared" si="54"/>
        <v>#DIV/0!</v>
      </c>
      <c r="BW12" s="39" t="e">
        <f t="shared" si="55"/>
        <v>#DIV/0!</v>
      </c>
      <c r="BX12" s="39" t="e">
        <f t="shared" si="56"/>
        <v>#DIV/0!</v>
      </c>
      <c r="BY12" s="39" t="e">
        <f t="shared" si="57"/>
        <v>#DIV/0!</v>
      </c>
      <c r="BZ12" s="39" t="e">
        <f t="shared" si="58"/>
        <v>#DIV/0!</v>
      </c>
      <c r="CA12" s="39" t="e">
        <f t="shared" si="59"/>
        <v>#DIV/0!</v>
      </c>
      <c r="CB12" s="39" t="e">
        <f t="shared" si="60"/>
        <v>#DIV/0!</v>
      </c>
      <c r="CC12" s="39" t="e">
        <f t="shared" si="61"/>
        <v>#DIV/0!</v>
      </c>
      <c r="CD12" s="39" t="e">
        <f t="shared" si="62"/>
        <v>#DIV/0!</v>
      </c>
      <c r="CE12" s="40" t="e">
        <f t="shared" si="63"/>
        <v>#DIV/0!</v>
      </c>
      <c r="CF12" s="34"/>
      <c r="CI12" s="1" t="str">
        <f>IFERROR(IF(FIND($CH$2,Table1[Date5s]),ROW()),"")</f>
        <v/>
      </c>
      <c r="CJ12" s="1">
        <f t="shared" si="39"/>
        <v>174</v>
      </c>
      <c r="CK12" s="1">
        <f t="shared" ca="1" si="2"/>
        <v>173</v>
      </c>
      <c r="CL12" s="1">
        <f t="shared" ca="1" si="3"/>
        <v>8.1</v>
      </c>
      <c r="CM12" s="1" t="str">
        <f t="shared" ca="1" si="4"/>
        <v>Network (1976)</v>
      </c>
      <c r="CN12" s="1" t="str">
        <f t="shared" ca="1" si="5"/>
        <v>Network</v>
      </c>
      <c r="CO12" s="1">
        <f t="shared" ca="1" si="6"/>
        <v>1976</v>
      </c>
      <c r="CP12" s="1">
        <f t="shared" ca="1" si="7"/>
        <v>1975</v>
      </c>
      <c r="CQ12" s="1">
        <f t="shared" ca="1" si="8"/>
        <v>1970</v>
      </c>
      <c r="CR12" s="1" t="str">
        <f t="shared" ca="1" si="9"/>
        <v>'76</v>
      </c>
      <c r="CS12" s="1">
        <f t="shared" ca="1" si="10"/>
        <v>69929</v>
      </c>
      <c r="CU12" s="1" t="str">
        <f t="shared" ca="1" si="40"/>
        <v>(173) Network</v>
      </c>
      <c r="CV12" s="1">
        <f t="shared" ca="1" si="11"/>
        <v>1976</v>
      </c>
      <c r="CW12" s="1">
        <f t="shared" ca="1" si="12"/>
        <v>8.1</v>
      </c>
      <c r="CX12" s="1">
        <f t="shared" ca="1" si="13"/>
        <v>69929</v>
      </c>
      <c r="DI12" s="1" t="str">
        <f>IFERROR(IF(FIND(1920,Table1[Date 10s]),ROW()),"")</f>
        <v/>
      </c>
      <c r="DJ12" s="1" t="str">
        <f t="shared" ca="1" si="14"/>
        <v/>
      </c>
      <c r="DM12" s="1" t="str">
        <f>IFERROR(IF(FIND(1930,Table1[Date 10s]),ROW()),"")</f>
        <v/>
      </c>
      <c r="DN12" s="1" t="str">
        <f t="shared" ca="1" si="15"/>
        <v/>
      </c>
      <c r="DQ12" s="1" t="str">
        <f>IFERROR(IF(FIND(1940,Table1[Date 10s]),ROW()),"")</f>
        <v/>
      </c>
      <c r="DR12" s="1">
        <f t="shared" ca="1" si="16"/>
        <v>8.1</v>
      </c>
      <c r="DU12" s="1" t="str">
        <f>IFERROR(IF(FIND(1950,Table1[Date 10s]),ROW()),"")</f>
        <v/>
      </c>
      <c r="DV12" s="1">
        <f t="shared" ca="1" si="17"/>
        <v>8.3000000000000007</v>
      </c>
      <c r="DY12" s="1" t="str">
        <f>IFERROR(IF(FIND(1960,Table1[Date 10s]),ROW()),"")</f>
        <v/>
      </c>
      <c r="DZ12" s="1">
        <f t="shared" ca="1" si="18"/>
        <v>8.1999999999999993</v>
      </c>
      <c r="EC12" s="1" t="str">
        <f>IFERROR(IF(FIND(1970,Table1[Date 10s]),ROW()),"")</f>
        <v/>
      </c>
      <c r="ED12" s="1">
        <f t="shared" ca="1" si="19"/>
        <v>8.3000000000000007</v>
      </c>
      <c r="EG12" s="1">
        <f>IFERROR(IF(FIND(1980,Table1[Date 10s]),ROW()),"")</f>
        <v>12</v>
      </c>
      <c r="EH12" s="1">
        <f t="shared" ca="1" si="20"/>
        <v>8.3000000000000007</v>
      </c>
      <c r="EK12" s="1" t="str">
        <f>IFERROR(IF(FIND(1990,Table1[Date 10s]),ROW()),"")</f>
        <v/>
      </c>
      <c r="EL12" s="1">
        <f t="shared" ca="1" si="21"/>
        <v>8.6</v>
      </c>
      <c r="EO12" s="1" t="str">
        <f>IFERROR(IF(FIND(2000,Table1[Date 10s]),ROW()),"")</f>
        <v/>
      </c>
      <c r="EP12" s="1">
        <f t="shared" ca="1" si="22"/>
        <v>8.4</v>
      </c>
      <c r="ES12" s="1" t="str">
        <f>IFERROR(IF(FIND(2010,Table1[Date 10s]),ROW()),"")</f>
        <v/>
      </c>
      <c r="ET12" s="1">
        <f t="shared" ca="1" si="23"/>
        <v>8.1</v>
      </c>
      <c r="EU12" s="1"/>
    </row>
    <row r="13" spans="1:176">
      <c r="A13" s="1">
        <v>12</v>
      </c>
      <c r="B13" s="1">
        <v>8.8000000000000007</v>
      </c>
      <c r="C13" s="1" t="s">
        <v>41</v>
      </c>
      <c r="D13" s="1" t="s">
        <v>42</v>
      </c>
      <c r="E13" s="1">
        <v>2001</v>
      </c>
      <c r="F13" s="1">
        <v>2000</v>
      </c>
      <c r="G13" s="1">
        <v>2000</v>
      </c>
      <c r="H13" s="1" t="s">
        <v>43</v>
      </c>
      <c r="I13" s="2">
        <v>784999</v>
      </c>
      <c r="K13" s="1">
        <f t="shared" si="0"/>
        <v>8.8000000000000007</v>
      </c>
      <c r="L13" s="3">
        <f>Table1[[#This Row],[Votes]]</f>
        <v>784999</v>
      </c>
      <c r="Q13" s="1">
        <v>9</v>
      </c>
      <c r="R13" s="1">
        <f>COUNTIFS(Table1[Rating],Q13,Table1[Date5s],"&gt;="&amp;$O$3,Table1[Date5s],"&lt;="&amp;$O$4)</f>
        <v>0</v>
      </c>
      <c r="S13" s="1">
        <f t="shared" si="34"/>
        <v>9.0250000000000004</v>
      </c>
      <c r="T13" s="1" t="e">
        <f t="shared" si="35"/>
        <v>#N/A</v>
      </c>
      <c r="V13">
        <v>1975</v>
      </c>
      <c r="W13">
        <v>1979</v>
      </c>
      <c r="X13" t="s">
        <v>600</v>
      </c>
      <c r="Y13" s="1">
        <f>COUNTIF(Table1[Date5s],$V13)</f>
        <v>15</v>
      </c>
      <c r="Z13" s="1">
        <f>COUNTIFS(Table1[Date5s],$V13,Table1[Rank],"&gt;="&amp;$O$1,Table1[Rank],"&lt;="&amp;$O$2)</f>
        <v>0</v>
      </c>
      <c r="AA13" s="4" t="e">
        <f>SUM($Z$2:Z13)/SUM($Z$2:$Z$20)</f>
        <v>#DIV/0!</v>
      </c>
      <c r="AB13" s="5">
        <f>SUMIF(Table1[Date5s],$V13,Table1[Rating])/Y13</f>
        <v>8.2466666666666644</v>
      </c>
      <c r="AC13" s="5" t="e">
        <f>SUMIFS(Table1[Rating],Table1[Date5s],$V13,Table1[Rank],"&gt;="&amp;$O$1,Table1[Rank],"&lt;="&amp;$O$2)/Z13</f>
        <v>#DIV/0!</v>
      </c>
      <c r="AE13">
        <v>13</v>
      </c>
      <c r="AF13" s="1" t="e">
        <f ca="1">IF(AF$30+COUNTA(AF$1:AF12)&lt;=28,1,NA())</f>
        <v>#N/A</v>
      </c>
      <c r="AG13" s="1" t="e">
        <f ca="1">IF(AG$30+COUNTA(AG$1:AG12)&lt;=28,1,NA())</f>
        <v>#N/A</v>
      </c>
      <c r="AH13" s="1" t="e">
        <f ca="1">IF(AH$30+COUNTA(AH$1:AH12)&lt;=28,1,NA())</f>
        <v>#N/A</v>
      </c>
      <c r="AI13" s="1" t="e">
        <f ca="1">IF(AI$30+COUNTA(AI$1:AI12)&lt;=28,1,NA())</f>
        <v>#N/A</v>
      </c>
      <c r="AJ13" s="1" t="e">
        <f ca="1">IF(AJ$30+COUNTA(AJ$1:AJ12)&lt;=28,1,NA())</f>
        <v>#N/A</v>
      </c>
      <c r="AK13" s="1" t="e">
        <f ca="1">IF(AK$30+COUNTA(AK$1:AK12)&lt;=28,1,NA())</f>
        <v>#N/A</v>
      </c>
      <c r="AL13" s="1" t="e">
        <f ca="1">IF(AL$30+COUNTA(AL$1:AL12)&lt;=28,1,NA())</f>
        <v>#N/A</v>
      </c>
      <c r="AM13" s="1" t="e">
        <f ca="1">IF(AM$30+COUNTA(AM$1:AM12)&lt;=28,1,NA())</f>
        <v>#N/A</v>
      </c>
      <c r="AN13" s="1" t="e">
        <f ca="1">IF(AN$30+COUNTA(AN$1:AN12)&lt;=28,1,NA())</f>
        <v>#N/A</v>
      </c>
      <c r="AO13" s="1" t="e">
        <f ca="1">IF(AO$30+COUNTA(AO$1:AO12)&lt;=28,1,NA())</f>
        <v>#N/A</v>
      </c>
      <c r="AP13" s="1" t="e">
        <f ca="1">IF(AP$30+COUNTA(AP$1:AP12)&lt;=28,1,NA())</f>
        <v>#N/A</v>
      </c>
      <c r="AQ13" s="1" t="e">
        <f ca="1">IF(AQ$30+COUNTA(AQ$1:AQ12)&lt;=28,1,NA())</f>
        <v>#N/A</v>
      </c>
      <c r="AR13" s="1" t="e">
        <f ca="1">IF(AR$30+COUNTA(AR$1:AR12)&lt;=28,1,NA())</f>
        <v>#N/A</v>
      </c>
      <c r="AS13" s="1" t="e">
        <f ca="1">IF(AS$30+COUNTA(AS$1:AS12)&lt;=28,1,NA())</f>
        <v>#N/A</v>
      </c>
      <c r="AT13" s="1" t="e">
        <f ca="1">IF(AT$30+COUNTA(AT$1:AT12)&lt;=28,1,NA())</f>
        <v>#N/A</v>
      </c>
      <c r="AU13" s="1" t="e">
        <f ca="1">IF(AU$30+COUNTA(AU$1:AU12)&lt;=28,1,NA())</f>
        <v>#N/A</v>
      </c>
      <c r="AV13" s="1" t="e">
        <f ca="1">IF(AV$30+COUNTA(AV$1:AV12)&lt;=28,1,NA())</f>
        <v>#N/A</v>
      </c>
      <c r="AW13" s="1" t="e">
        <f ca="1">IF(AW$30+COUNTA(AW$1:AW12)&lt;=28,1,NA())</f>
        <v>#N/A</v>
      </c>
      <c r="AX13" s="1" t="e">
        <f ca="1">IF(AX$30+COUNTA(AX$1:AX12)&lt;=28,1,NA())</f>
        <v>#N/A</v>
      </c>
      <c r="AY13" s="8"/>
      <c r="AZ13" s="33" t="str">
        <f t="shared" si="36"/>
        <v>1975:</v>
      </c>
      <c r="BA13" s="25"/>
      <c r="BB13" s="11" t="e">
        <f t="shared" si="37"/>
        <v>#DIV/0!</v>
      </c>
      <c r="BC13" s="11" t="e">
        <f t="shared" si="38"/>
        <v>#DIV/0!</v>
      </c>
      <c r="BD13" s="11" t="e">
        <f>SUM($BC$2:BC13)</f>
        <v>#DIV/0!</v>
      </c>
      <c r="BE13" s="11"/>
      <c r="BF13" s="12"/>
      <c r="BQ13" s="44"/>
      <c r="BR13" s="34"/>
      <c r="BS13" s="74" t="s">
        <v>626</v>
      </c>
      <c r="BT13" s="55"/>
      <c r="BU13" s="34"/>
      <c r="BV13" s="38" t="e">
        <f t="shared" si="54"/>
        <v>#DIV/0!</v>
      </c>
      <c r="BW13" s="39" t="e">
        <f t="shared" si="55"/>
        <v>#DIV/0!</v>
      </c>
      <c r="BX13" s="39" t="e">
        <f t="shared" si="56"/>
        <v>#DIV/0!</v>
      </c>
      <c r="BY13" s="39" t="e">
        <f t="shared" si="57"/>
        <v>#DIV/0!</v>
      </c>
      <c r="BZ13" s="39" t="e">
        <f t="shared" si="58"/>
        <v>#DIV/0!</v>
      </c>
      <c r="CA13" s="39" t="e">
        <f t="shared" si="59"/>
        <v>#DIV/0!</v>
      </c>
      <c r="CB13" s="39" t="e">
        <f t="shared" si="60"/>
        <v>#DIV/0!</v>
      </c>
      <c r="CC13" s="39" t="e">
        <f t="shared" si="61"/>
        <v>#DIV/0!</v>
      </c>
      <c r="CD13" s="39" t="e">
        <f t="shared" si="62"/>
        <v>#DIV/0!</v>
      </c>
      <c r="CE13" s="40" t="e">
        <f t="shared" si="63"/>
        <v>#DIV/0!</v>
      </c>
      <c r="CF13" s="34"/>
      <c r="CI13" s="1" t="str">
        <f>IFERROR(IF(FIND($CH$2,Table1[Date5s]),ROW()),"")</f>
        <v/>
      </c>
      <c r="CJ13" s="1">
        <f t="shared" si="39"/>
        <v>187</v>
      </c>
      <c r="CK13" s="1">
        <f t="shared" ca="1" si="2"/>
        <v>186</v>
      </c>
      <c r="CL13" s="1">
        <f t="shared" ca="1" si="3"/>
        <v>8</v>
      </c>
      <c r="CM13" s="1" t="str">
        <f t="shared" ca="1" si="4"/>
        <v>Dog Day Afternoon (1975)</v>
      </c>
      <c r="CN13" s="1" t="str">
        <f t="shared" ca="1" si="5"/>
        <v>Dog Day Afternoon</v>
      </c>
      <c r="CO13" s="1">
        <f t="shared" ca="1" si="6"/>
        <v>1975</v>
      </c>
      <c r="CP13" s="1">
        <f t="shared" ca="1" si="7"/>
        <v>1975</v>
      </c>
      <c r="CQ13" s="1">
        <f t="shared" ca="1" si="8"/>
        <v>1970</v>
      </c>
      <c r="CR13" s="1" t="str">
        <f t="shared" ca="1" si="9"/>
        <v>'75</v>
      </c>
      <c r="CS13" s="1">
        <f t="shared" ca="1" si="10"/>
        <v>126624</v>
      </c>
      <c r="CU13" s="1" t="str">
        <f t="shared" ca="1" si="40"/>
        <v>(186) Dog Day Afternoon</v>
      </c>
      <c r="CV13" s="1">
        <f t="shared" ca="1" si="11"/>
        <v>1975</v>
      </c>
      <c r="CW13" s="1">
        <f t="shared" ca="1" si="12"/>
        <v>8</v>
      </c>
      <c r="CX13" s="1">
        <f t="shared" ca="1" si="13"/>
        <v>126624</v>
      </c>
      <c r="DI13" s="1" t="str">
        <f>IFERROR(IF(FIND(1920,Table1[Date 10s]),ROW()),"")</f>
        <v/>
      </c>
      <c r="DJ13" s="1" t="str">
        <f t="shared" ca="1" si="14"/>
        <v/>
      </c>
      <c r="DM13" s="1" t="str">
        <f>IFERROR(IF(FIND(1930,Table1[Date 10s]),ROW()),"")</f>
        <v/>
      </c>
      <c r="DN13" s="1" t="str">
        <f t="shared" ca="1" si="15"/>
        <v/>
      </c>
      <c r="DQ13" s="1" t="str">
        <f>IFERROR(IF(FIND(1940,Table1[Date 10s]),ROW()),"")</f>
        <v/>
      </c>
      <c r="DR13" s="1">
        <f t="shared" ca="1" si="16"/>
        <v>8.1</v>
      </c>
      <c r="DU13" s="1" t="str">
        <f>IFERROR(IF(FIND(1950,Table1[Date 10s]),ROW()),"")</f>
        <v/>
      </c>
      <c r="DV13" s="1">
        <f t="shared" ca="1" si="17"/>
        <v>8.3000000000000007</v>
      </c>
      <c r="DY13" s="1" t="str">
        <f>IFERROR(IF(FIND(1960,Table1[Date 10s]),ROW()),"")</f>
        <v/>
      </c>
      <c r="DZ13" s="1">
        <f t="shared" ca="1" si="18"/>
        <v>8.1999999999999993</v>
      </c>
      <c r="EC13" s="1" t="str">
        <f>IFERROR(IF(FIND(1970,Table1[Date 10s]),ROW()),"")</f>
        <v/>
      </c>
      <c r="ED13" s="1">
        <f t="shared" ca="1" si="19"/>
        <v>8.1999999999999993</v>
      </c>
      <c r="EG13" s="1" t="str">
        <f>IFERROR(IF(FIND(1980,Table1[Date 10s]),ROW()),"")</f>
        <v/>
      </c>
      <c r="EH13" s="1">
        <f t="shared" ca="1" si="20"/>
        <v>8.3000000000000007</v>
      </c>
      <c r="EK13" s="1" t="str">
        <f>IFERROR(IF(FIND(1990,Table1[Date 10s]),ROW()),"")</f>
        <v/>
      </c>
      <c r="EL13" s="1">
        <f t="shared" ca="1" si="21"/>
        <v>8.5</v>
      </c>
      <c r="EO13" s="1">
        <f>IFERROR(IF(FIND(2000,Table1[Date 10s]),ROW()),"")</f>
        <v>13</v>
      </c>
      <c r="EP13" s="1">
        <f t="shared" ca="1" si="22"/>
        <v>8.4</v>
      </c>
      <c r="ES13" s="1" t="str">
        <f>IFERROR(IF(FIND(2010,Table1[Date 10s]),ROW()),"")</f>
        <v/>
      </c>
      <c r="ET13" s="1">
        <f t="shared" ca="1" si="23"/>
        <v>8.1</v>
      </c>
      <c r="EU13" s="1"/>
    </row>
    <row r="14" spans="1:176">
      <c r="A14" s="1">
        <v>13</v>
      </c>
      <c r="B14" s="1">
        <v>8.6999999999999993</v>
      </c>
      <c r="C14" s="1" t="s">
        <v>44</v>
      </c>
      <c r="D14" s="1" t="s">
        <v>45</v>
      </c>
      <c r="E14" s="1">
        <v>1975</v>
      </c>
      <c r="F14" s="1">
        <v>1975</v>
      </c>
      <c r="G14" s="1">
        <v>1970</v>
      </c>
      <c r="H14" s="1" t="s">
        <v>46</v>
      </c>
      <c r="I14" s="2">
        <v>447005</v>
      </c>
      <c r="K14" s="1">
        <f t="shared" si="0"/>
        <v>8.6999999999999993</v>
      </c>
      <c r="L14" s="3">
        <f>Table1[[#This Row],[Votes]]</f>
        <v>447005</v>
      </c>
      <c r="Q14" s="1">
        <v>9.1</v>
      </c>
      <c r="R14" s="1">
        <f>COUNTIFS(Table1[Rating],Q14,Table1[Date5s],"&gt;="&amp;$O$3,Table1[Date5s],"&lt;="&amp;$O$4)</f>
        <v>0</v>
      </c>
      <c r="S14" s="1">
        <f t="shared" si="34"/>
        <v>9.125</v>
      </c>
      <c r="T14" s="1" t="e">
        <f t="shared" si="35"/>
        <v>#N/A</v>
      </c>
      <c r="V14">
        <v>1980</v>
      </c>
      <c r="W14">
        <v>1984</v>
      </c>
      <c r="X14" t="s">
        <v>601</v>
      </c>
      <c r="Y14" s="1">
        <f>COUNTIF(Table1[Date5s],$V14)</f>
        <v>16</v>
      </c>
      <c r="Z14" s="1">
        <f>COUNTIFS(Table1[Date5s],$V14,Table1[Rank],"&gt;="&amp;$O$1,Table1[Rank],"&lt;="&amp;$O$2)</f>
        <v>0</v>
      </c>
      <c r="AA14" s="4" t="e">
        <f>SUM($Z$2:Z14)/SUM($Z$2:$Z$20)</f>
        <v>#DIV/0!</v>
      </c>
      <c r="AB14" s="5">
        <f>SUMIF(Table1[Date5s],$V14,Table1[Rating])/Y14</f>
        <v>8.2624999999999993</v>
      </c>
      <c r="AC14" s="5" t="e">
        <f>SUMIFS(Table1[Rating],Table1[Date5s],$V14,Table1[Rank],"&gt;="&amp;$O$1,Table1[Rank],"&lt;="&amp;$O$2)/Z14</f>
        <v>#DIV/0!</v>
      </c>
      <c r="AE14">
        <v>14</v>
      </c>
      <c r="AF14" s="1" t="e">
        <f ca="1">IF(AF$30+COUNTA(AF$1:AF13)&lt;=28,1,NA())</f>
        <v>#N/A</v>
      </c>
      <c r="AG14" s="1" t="e">
        <f ca="1">IF(AG$30+COUNTA(AG$1:AG13)&lt;=28,1,NA())</f>
        <v>#N/A</v>
      </c>
      <c r="AH14" s="1" t="e">
        <f ca="1">IF(AH$30+COUNTA(AH$1:AH13)&lt;=28,1,NA())</f>
        <v>#N/A</v>
      </c>
      <c r="AI14" s="1" t="e">
        <f ca="1">IF(AI$30+COUNTA(AI$1:AI13)&lt;=28,1,NA())</f>
        <v>#N/A</v>
      </c>
      <c r="AJ14" s="1" t="e">
        <f ca="1">IF(AJ$30+COUNTA(AJ$1:AJ13)&lt;=28,1,NA())</f>
        <v>#N/A</v>
      </c>
      <c r="AK14" s="1" t="e">
        <f ca="1">IF(AK$30+COUNTA(AK$1:AK13)&lt;=28,1,NA())</f>
        <v>#N/A</v>
      </c>
      <c r="AL14" s="1" t="e">
        <f ca="1">IF(AL$30+COUNTA(AL$1:AL13)&lt;=28,1,NA())</f>
        <v>#N/A</v>
      </c>
      <c r="AM14" s="1" t="e">
        <f ca="1">IF(AM$30+COUNTA(AM$1:AM13)&lt;=28,1,NA())</f>
        <v>#N/A</v>
      </c>
      <c r="AN14" s="1" t="e">
        <f ca="1">IF(AN$30+COUNTA(AN$1:AN13)&lt;=28,1,NA())</f>
        <v>#N/A</v>
      </c>
      <c r="AO14" s="1" t="e">
        <f ca="1">IF(AO$30+COUNTA(AO$1:AO13)&lt;=28,1,NA())</f>
        <v>#N/A</v>
      </c>
      <c r="AP14" s="1" t="e">
        <f ca="1">IF(AP$30+COUNTA(AP$1:AP13)&lt;=28,1,NA())</f>
        <v>#N/A</v>
      </c>
      <c r="AQ14" s="1" t="e">
        <f ca="1">IF(AQ$30+COUNTA(AQ$1:AQ13)&lt;=28,1,NA())</f>
        <v>#N/A</v>
      </c>
      <c r="AR14" s="1" t="e">
        <f ca="1">IF(AR$30+COUNTA(AR$1:AR13)&lt;=28,1,NA())</f>
        <v>#N/A</v>
      </c>
      <c r="AS14" s="1" t="e">
        <f ca="1">IF(AS$30+COUNTA(AS$1:AS13)&lt;=28,1,NA())</f>
        <v>#N/A</v>
      </c>
      <c r="AT14" s="1" t="e">
        <f ca="1">IF(AT$30+COUNTA(AT$1:AT13)&lt;=28,1,NA())</f>
        <v>#N/A</v>
      </c>
      <c r="AU14" s="1" t="e">
        <f ca="1">IF(AU$30+COUNTA(AU$1:AU13)&lt;=28,1,NA())</f>
        <v>#N/A</v>
      </c>
      <c r="AV14" s="1" t="e">
        <f ca="1">IF(AV$30+COUNTA(AV$1:AV13)&lt;=28,1,NA())</f>
        <v>#N/A</v>
      </c>
      <c r="AW14" s="1" t="e">
        <f ca="1">IF(AW$30+COUNTA(AW$1:AW13)&lt;=28,1,NA())</f>
        <v>#N/A</v>
      </c>
      <c r="AX14" s="1" t="e">
        <f ca="1">IF(AX$30+COUNTA(AX$1:AX13)&lt;=28,1,NA())</f>
        <v>#N/A</v>
      </c>
      <c r="AY14" s="8"/>
      <c r="AZ14" s="33" t="str">
        <f t="shared" si="36"/>
        <v>1980:</v>
      </c>
      <c r="BA14" s="26"/>
      <c r="BB14" s="11" t="e">
        <f t="shared" si="37"/>
        <v>#DIV/0!</v>
      </c>
      <c r="BC14" s="11" t="e">
        <f t="shared" si="38"/>
        <v>#DIV/0!</v>
      </c>
      <c r="BD14" s="11" t="e">
        <f>SUM($BC$2:BC14)</f>
        <v>#DIV/0!</v>
      </c>
      <c r="BE14" s="11"/>
      <c r="BF14" s="12"/>
      <c r="BQ14" s="44"/>
      <c r="BR14" s="34"/>
      <c r="BS14" s="74" t="s">
        <v>627</v>
      </c>
      <c r="BT14" s="56"/>
      <c r="BU14" s="34"/>
      <c r="BV14" s="38" t="e">
        <f t="shared" si="54"/>
        <v>#DIV/0!</v>
      </c>
      <c r="BW14" s="39" t="e">
        <f t="shared" si="55"/>
        <v>#DIV/0!</v>
      </c>
      <c r="BX14" s="39" t="e">
        <f t="shared" si="56"/>
        <v>#DIV/0!</v>
      </c>
      <c r="BY14" s="39" t="e">
        <f t="shared" si="57"/>
        <v>#DIV/0!</v>
      </c>
      <c r="BZ14" s="39" t="e">
        <f t="shared" si="58"/>
        <v>#DIV/0!</v>
      </c>
      <c r="CA14" s="39" t="e">
        <f t="shared" si="59"/>
        <v>#DIV/0!</v>
      </c>
      <c r="CB14" s="39" t="e">
        <f t="shared" si="60"/>
        <v>#DIV/0!</v>
      </c>
      <c r="CC14" s="39" t="e">
        <f t="shared" si="61"/>
        <v>#DIV/0!</v>
      </c>
      <c r="CD14" s="39" t="e">
        <f t="shared" si="62"/>
        <v>#DIV/0!</v>
      </c>
      <c r="CE14" s="40" t="e">
        <f t="shared" si="63"/>
        <v>#DIV/0!</v>
      </c>
      <c r="CF14" s="34"/>
      <c r="CI14" s="1">
        <f>IFERROR(IF(FIND($CH$2,Table1[Date5s]),ROW()),"")</f>
        <v>14</v>
      </c>
      <c r="CJ14" s="1">
        <f t="shared" si="39"/>
        <v>207</v>
      </c>
      <c r="CK14" s="1">
        <f t="shared" ca="1" si="2"/>
        <v>206</v>
      </c>
      <c r="CL14" s="1">
        <f t="shared" ca="1" si="3"/>
        <v>8</v>
      </c>
      <c r="CM14" s="1" t="str">
        <f t="shared" ca="1" si="4"/>
        <v>Rocky (1976)</v>
      </c>
      <c r="CN14" s="1" t="str">
        <f t="shared" ca="1" si="5"/>
        <v>Rocky</v>
      </c>
      <c r="CO14" s="1">
        <f t="shared" ca="1" si="6"/>
        <v>1976</v>
      </c>
      <c r="CP14" s="1">
        <f t="shared" ca="1" si="7"/>
        <v>1975</v>
      </c>
      <c r="CQ14" s="1">
        <f t="shared" ca="1" si="8"/>
        <v>1970</v>
      </c>
      <c r="CR14" s="1" t="str">
        <f t="shared" ca="1" si="9"/>
        <v>'76</v>
      </c>
      <c r="CS14" s="1">
        <f t="shared" ca="1" si="10"/>
        <v>220323</v>
      </c>
      <c r="CU14" s="1" t="str">
        <f t="shared" ca="1" si="40"/>
        <v>(206) Rocky</v>
      </c>
      <c r="CV14" s="1">
        <f t="shared" ca="1" si="11"/>
        <v>1976</v>
      </c>
      <c r="CW14" s="1">
        <f t="shared" ca="1" si="12"/>
        <v>8</v>
      </c>
      <c r="CX14" s="1">
        <f t="shared" ca="1" si="13"/>
        <v>220323</v>
      </c>
      <c r="DI14" s="1" t="str">
        <f>IFERROR(IF(FIND(1920,Table1[Date 10s]),ROW()),"")</f>
        <v/>
      </c>
      <c r="DJ14" s="1" t="str">
        <f t="shared" ca="1" si="14"/>
        <v/>
      </c>
      <c r="DM14" s="1" t="str">
        <f>IFERROR(IF(FIND(1930,Table1[Date 10s]),ROW()),"")</f>
        <v/>
      </c>
      <c r="DN14" s="1" t="str">
        <f t="shared" ca="1" si="15"/>
        <v/>
      </c>
      <c r="DQ14" s="1" t="str">
        <f>IFERROR(IF(FIND(1940,Table1[Date 10s]),ROW()),"")</f>
        <v/>
      </c>
      <c r="DR14" s="1">
        <f t="shared" ca="1" si="16"/>
        <v>8.1</v>
      </c>
      <c r="DU14" s="1" t="str">
        <f>IFERROR(IF(FIND(1950,Table1[Date 10s]),ROW()),"")</f>
        <v/>
      </c>
      <c r="DV14" s="1">
        <f t="shared" ca="1" si="17"/>
        <v>8.3000000000000007</v>
      </c>
      <c r="DY14" s="1" t="str">
        <f>IFERROR(IF(FIND(1960,Table1[Date 10s]),ROW()),"")</f>
        <v/>
      </c>
      <c r="DZ14" s="1">
        <f t="shared" ca="1" si="18"/>
        <v>8.1</v>
      </c>
      <c r="EC14" s="1">
        <f>IFERROR(IF(FIND(1970,Table1[Date 10s]),ROW()),"")</f>
        <v>14</v>
      </c>
      <c r="ED14" s="1">
        <f t="shared" ca="1" si="19"/>
        <v>8.1</v>
      </c>
      <c r="EG14" s="1" t="str">
        <f>IFERROR(IF(FIND(1980,Table1[Date 10s]),ROW()),"")</f>
        <v/>
      </c>
      <c r="EH14" s="1">
        <f t="shared" ca="1" si="20"/>
        <v>8.3000000000000007</v>
      </c>
      <c r="EK14" s="1" t="str">
        <f>IFERROR(IF(FIND(1990,Table1[Date 10s]),ROW()),"")</f>
        <v/>
      </c>
      <c r="EL14" s="1">
        <f t="shared" ca="1" si="21"/>
        <v>8.5</v>
      </c>
      <c r="EO14" s="1" t="str">
        <f>IFERROR(IF(FIND(2000,Table1[Date 10s]),ROW()),"")</f>
        <v/>
      </c>
      <c r="EP14" s="1">
        <f t="shared" ca="1" si="22"/>
        <v>8.4</v>
      </c>
      <c r="ES14" s="1" t="str">
        <f>IFERROR(IF(FIND(2010,Table1[Date 10s]),ROW()),"")</f>
        <v/>
      </c>
      <c r="ET14" s="1">
        <f t="shared" ca="1" si="23"/>
        <v>8</v>
      </c>
      <c r="EU14" s="1"/>
    </row>
    <row r="15" spans="1:176">
      <c r="A15" s="1">
        <v>14</v>
      </c>
      <c r="B15" s="1">
        <v>8.6999999999999993</v>
      </c>
      <c r="C15" s="1" t="s">
        <v>47</v>
      </c>
      <c r="D15" s="1" t="s">
        <v>48</v>
      </c>
      <c r="E15" s="1">
        <v>1990</v>
      </c>
      <c r="F15" s="1">
        <v>1990</v>
      </c>
      <c r="G15" s="1">
        <v>1990</v>
      </c>
      <c r="H15" s="1" t="s">
        <v>49</v>
      </c>
      <c r="I15" s="2">
        <v>465445</v>
      </c>
      <c r="K15" s="1">
        <f t="shared" si="0"/>
        <v>8.6999999999999993</v>
      </c>
      <c r="L15" s="3">
        <f>Table1[[#This Row],[Votes]]</f>
        <v>465445</v>
      </c>
      <c r="Q15" s="1">
        <v>9.1999999999999993</v>
      </c>
      <c r="R15" s="1">
        <f>COUNTIFS(Table1[Rating],Q15,Table1[Date5s],"&gt;="&amp;$O$3,Table1[Date5s],"&lt;="&amp;$O$4)</f>
        <v>1</v>
      </c>
      <c r="S15" s="1">
        <f t="shared" si="34"/>
        <v>9.2249999999999996</v>
      </c>
      <c r="T15" s="1">
        <f t="shared" si="35"/>
        <v>2.1</v>
      </c>
      <c r="V15">
        <v>1985</v>
      </c>
      <c r="W15">
        <v>1989</v>
      </c>
      <c r="X15" t="s">
        <v>602</v>
      </c>
      <c r="Y15" s="1">
        <f>COUNTIF(Table1[Date5s],$V15)</f>
        <v>13</v>
      </c>
      <c r="Z15" s="1">
        <f>COUNTIFS(Table1[Date5s],$V15,Table1[Rank],"&gt;="&amp;$O$1,Table1[Rank],"&lt;="&amp;$O$2)</f>
        <v>0</v>
      </c>
      <c r="AA15" s="4" t="e">
        <f>SUM($Z$2:Z15)/SUM($Z$2:$Z$20)</f>
        <v>#DIV/0!</v>
      </c>
      <c r="AB15" s="5">
        <f>SUMIF(Table1[Date5s],$V15,Table1[Rating])/Y15</f>
        <v>8.2230769230769205</v>
      </c>
      <c r="AC15" s="5" t="e">
        <f>SUMIFS(Table1[Rating],Table1[Date5s],$V15,Table1[Rank],"&gt;="&amp;$O$1,Table1[Rank],"&lt;="&amp;$O$2)/Z15</f>
        <v>#DIV/0!</v>
      </c>
      <c r="AE15">
        <v>15</v>
      </c>
      <c r="AF15" s="1" t="e">
        <f ca="1">IF(AF$30+COUNTA(AF$1:AF14)&lt;=28,1,NA())</f>
        <v>#N/A</v>
      </c>
      <c r="AG15" s="1" t="e">
        <f ca="1">IF(AG$30+COUNTA(AG$1:AG14)&lt;=28,1,NA())</f>
        <v>#N/A</v>
      </c>
      <c r="AH15" s="1" t="e">
        <f ca="1">IF(AH$30+COUNTA(AH$1:AH14)&lt;=28,1,NA())</f>
        <v>#N/A</v>
      </c>
      <c r="AI15" s="1" t="e">
        <f ca="1">IF(AI$30+COUNTA(AI$1:AI14)&lt;=28,1,NA())</f>
        <v>#N/A</v>
      </c>
      <c r="AJ15" s="1" t="e">
        <f ca="1">IF(AJ$30+COUNTA(AJ$1:AJ14)&lt;=28,1,NA())</f>
        <v>#N/A</v>
      </c>
      <c r="AK15" s="1" t="e">
        <f ca="1">IF(AK$30+COUNTA(AK$1:AK14)&lt;=28,1,NA())</f>
        <v>#N/A</v>
      </c>
      <c r="AL15" s="1" t="e">
        <f ca="1">IF(AL$30+COUNTA(AL$1:AL14)&lt;=28,1,NA())</f>
        <v>#N/A</v>
      </c>
      <c r="AM15" s="1" t="e">
        <f ca="1">IF(AM$30+COUNTA(AM$1:AM14)&lt;=28,1,NA())</f>
        <v>#N/A</v>
      </c>
      <c r="AN15" s="1" t="e">
        <f ca="1">IF(AN$30+COUNTA(AN$1:AN14)&lt;=28,1,NA())</f>
        <v>#N/A</v>
      </c>
      <c r="AO15" s="1" t="e">
        <f ca="1">IF(AO$30+COUNTA(AO$1:AO14)&lt;=28,1,NA())</f>
        <v>#N/A</v>
      </c>
      <c r="AP15" s="1" t="e">
        <f ca="1">IF(AP$30+COUNTA(AP$1:AP14)&lt;=28,1,NA())</f>
        <v>#N/A</v>
      </c>
      <c r="AQ15" s="1" t="e">
        <f ca="1">IF(AQ$30+COUNTA(AQ$1:AQ14)&lt;=28,1,NA())</f>
        <v>#N/A</v>
      </c>
      <c r="AR15" s="1" t="e">
        <f ca="1">IF(AR$30+COUNTA(AR$1:AR14)&lt;=28,1,NA())</f>
        <v>#N/A</v>
      </c>
      <c r="AS15" s="1" t="e">
        <f ca="1">IF(AS$30+COUNTA(AS$1:AS14)&lt;=28,1,NA())</f>
        <v>#N/A</v>
      </c>
      <c r="AT15" s="1" t="e">
        <f ca="1">IF(AT$30+COUNTA(AT$1:AT14)&lt;=28,1,NA())</f>
        <v>#N/A</v>
      </c>
      <c r="AU15" s="1" t="e">
        <f ca="1">IF(AU$30+COUNTA(AU$1:AU14)&lt;=28,1,NA())</f>
        <v>#N/A</v>
      </c>
      <c r="AV15" s="1" t="e">
        <f ca="1">IF(AV$30+COUNTA(AV$1:AV14)&lt;=28,1,NA())</f>
        <v>#N/A</v>
      </c>
      <c r="AW15" s="1" t="e">
        <f ca="1">IF(AW$30+COUNTA(AW$1:AW14)&lt;=28,1,NA())</f>
        <v>#N/A</v>
      </c>
      <c r="AX15" s="1" t="e">
        <f ca="1">IF(AX$30+COUNTA(AX$1:AX14)&lt;=28,1,NA())</f>
        <v>#N/A</v>
      </c>
      <c r="AY15" s="8"/>
      <c r="AZ15" s="33" t="str">
        <f t="shared" si="36"/>
        <v>1985:</v>
      </c>
      <c r="BA15" s="27"/>
      <c r="BB15" s="11" t="e">
        <f t="shared" si="37"/>
        <v>#DIV/0!</v>
      </c>
      <c r="BC15" s="11" t="e">
        <f t="shared" si="38"/>
        <v>#DIV/0!</v>
      </c>
      <c r="BD15" s="11" t="e">
        <f>SUM($BC$2:BC15)</f>
        <v>#DIV/0!</v>
      </c>
      <c r="BE15" s="11"/>
      <c r="BF15" s="12"/>
      <c r="BQ15" s="44"/>
      <c r="BR15" s="34"/>
      <c r="BS15" s="74" t="s">
        <v>628</v>
      </c>
      <c r="BT15" s="57"/>
      <c r="BU15" s="34"/>
      <c r="BV15" s="38" t="e">
        <f t="shared" si="54"/>
        <v>#DIV/0!</v>
      </c>
      <c r="BW15" s="39" t="e">
        <f t="shared" si="55"/>
        <v>#DIV/0!</v>
      </c>
      <c r="BX15" s="39" t="e">
        <f t="shared" si="56"/>
        <v>#DIV/0!</v>
      </c>
      <c r="BY15" s="39" t="e">
        <f t="shared" si="57"/>
        <v>#DIV/0!</v>
      </c>
      <c r="BZ15" s="39" t="e">
        <f t="shared" si="58"/>
        <v>#DIV/0!</v>
      </c>
      <c r="CA15" s="39" t="e">
        <f t="shared" si="59"/>
        <v>#DIV/0!</v>
      </c>
      <c r="CB15" s="39" t="e">
        <f t="shared" si="60"/>
        <v>#DIV/0!</v>
      </c>
      <c r="CC15" s="39" t="e">
        <f t="shared" si="61"/>
        <v>#DIV/0!</v>
      </c>
      <c r="CD15" s="39" t="e">
        <f t="shared" si="62"/>
        <v>#DIV/0!</v>
      </c>
      <c r="CE15" s="40" t="e">
        <f t="shared" si="63"/>
        <v>#DIV/0!</v>
      </c>
      <c r="CF15" s="34"/>
      <c r="CI15" s="1" t="str">
        <f>IFERROR(IF(FIND($CH$2,Table1[Date5s]),ROW()),"")</f>
        <v/>
      </c>
      <c r="CJ15" s="1">
        <f t="shared" si="39"/>
        <v>214</v>
      </c>
      <c r="CK15" s="1">
        <f t="shared" ca="1" si="2"/>
        <v>213</v>
      </c>
      <c r="CL15" s="1">
        <f t="shared" ca="1" si="3"/>
        <v>8</v>
      </c>
      <c r="CM15" s="1" t="str">
        <f t="shared" ca="1" si="4"/>
        <v>Barry Lyndon (1975)</v>
      </c>
      <c r="CN15" s="1" t="str">
        <f t="shared" ca="1" si="5"/>
        <v>Barry Lyndon</v>
      </c>
      <c r="CO15" s="1">
        <f t="shared" ca="1" si="6"/>
        <v>1975</v>
      </c>
      <c r="CP15" s="1">
        <f t="shared" ca="1" si="7"/>
        <v>1975</v>
      </c>
      <c r="CQ15" s="1">
        <f t="shared" ca="1" si="8"/>
        <v>1970</v>
      </c>
      <c r="CR15" s="1" t="str">
        <f t="shared" ca="1" si="9"/>
        <v>'75</v>
      </c>
      <c r="CS15" s="1">
        <f t="shared" ca="1" si="10"/>
        <v>69583</v>
      </c>
      <c r="CU15" s="1" t="str">
        <f t="shared" ca="1" si="40"/>
        <v>(213) Barry Lyndon</v>
      </c>
      <c r="CV15" s="1">
        <f t="shared" ca="1" si="11"/>
        <v>1975</v>
      </c>
      <c r="CW15" s="1">
        <f t="shared" ca="1" si="12"/>
        <v>8</v>
      </c>
      <c r="CX15" s="1">
        <f t="shared" ca="1" si="13"/>
        <v>69583</v>
      </c>
      <c r="DI15" s="1" t="str">
        <f>IFERROR(IF(FIND(1920,Table1[Date 10s]),ROW()),"")</f>
        <v/>
      </c>
      <c r="DJ15" s="1" t="str">
        <f t="shared" ca="1" si="14"/>
        <v/>
      </c>
      <c r="DM15" s="1" t="str">
        <f>IFERROR(IF(FIND(1930,Table1[Date 10s]),ROW()),"")</f>
        <v/>
      </c>
      <c r="DN15" s="1" t="str">
        <f t="shared" ca="1" si="15"/>
        <v/>
      </c>
      <c r="DQ15" s="1" t="str">
        <f>IFERROR(IF(FIND(1940,Table1[Date 10s]),ROW()),"")</f>
        <v/>
      </c>
      <c r="DR15" s="1">
        <f t="shared" ca="1" si="16"/>
        <v>8.1</v>
      </c>
      <c r="DU15" s="1" t="str">
        <f>IFERROR(IF(FIND(1950,Table1[Date 10s]),ROW()),"")</f>
        <v/>
      </c>
      <c r="DV15" s="1">
        <f t="shared" ca="1" si="17"/>
        <v>8.1999999999999993</v>
      </c>
      <c r="DY15" s="1" t="str">
        <f>IFERROR(IF(FIND(1960,Table1[Date 10s]),ROW()),"")</f>
        <v/>
      </c>
      <c r="DZ15" s="1">
        <f t="shared" ca="1" si="18"/>
        <v>8.1</v>
      </c>
      <c r="EC15" s="1" t="str">
        <f>IFERROR(IF(FIND(1970,Table1[Date 10s]),ROW()),"")</f>
        <v/>
      </c>
      <c r="ED15" s="1">
        <f t="shared" ca="1" si="19"/>
        <v>8.1</v>
      </c>
      <c r="EG15" s="1" t="str">
        <f>IFERROR(IF(FIND(1980,Table1[Date 10s]),ROW()),"")</f>
        <v/>
      </c>
      <c r="EH15" s="1">
        <f t="shared" ca="1" si="20"/>
        <v>8.3000000000000007</v>
      </c>
      <c r="EK15" s="1">
        <f>IFERROR(IF(FIND(1990,Table1[Date 10s]),ROW()),"")</f>
        <v>15</v>
      </c>
      <c r="EL15" s="1">
        <f t="shared" ca="1" si="21"/>
        <v>8.5</v>
      </c>
      <c r="EO15" s="1" t="str">
        <f>IFERROR(IF(FIND(2000,Table1[Date 10s]),ROW()),"")</f>
        <v/>
      </c>
      <c r="EP15" s="1">
        <f t="shared" ca="1" si="22"/>
        <v>8.4</v>
      </c>
      <c r="ES15" s="1" t="str">
        <f>IFERROR(IF(FIND(2010,Table1[Date 10s]),ROW()),"")</f>
        <v/>
      </c>
      <c r="ET15" s="1">
        <f t="shared" ca="1" si="23"/>
        <v>8</v>
      </c>
      <c r="EU15" s="1"/>
    </row>
    <row r="16" spans="1:176">
      <c r="A16" s="1">
        <v>15</v>
      </c>
      <c r="B16" s="1">
        <v>8.6999999999999993</v>
      </c>
      <c r="C16" s="1" t="s">
        <v>50</v>
      </c>
      <c r="D16" s="1" t="s">
        <v>51</v>
      </c>
      <c r="E16" s="1">
        <v>1954</v>
      </c>
      <c r="F16" s="1">
        <v>1950</v>
      </c>
      <c r="G16" s="1">
        <v>1950</v>
      </c>
      <c r="H16" s="1" t="s">
        <v>52</v>
      </c>
      <c r="I16" s="2">
        <v>161969</v>
      </c>
      <c r="K16" s="1">
        <f t="shared" si="0"/>
        <v>8.6999999999999993</v>
      </c>
      <c r="L16" s="3">
        <f>Table1[[#This Row],[Votes]]</f>
        <v>161969</v>
      </c>
      <c r="V16">
        <v>1990</v>
      </c>
      <c r="W16">
        <v>1994</v>
      </c>
      <c r="X16" t="s">
        <v>603</v>
      </c>
      <c r="Y16" s="1">
        <f>COUNTIF(Table1[Date5s],$V16)</f>
        <v>16</v>
      </c>
      <c r="Z16" s="1">
        <f>COUNTIFS(Table1[Date5s],$V16,Table1[Rank],"&gt;="&amp;$O$1,Table1[Rank],"&lt;="&amp;$O$2)</f>
        <v>0</v>
      </c>
      <c r="AA16" s="4" t="e">
        <f>SUM($Z$2:Z16)/SUM($Z$2:$Z$20)</f>
        <v>#DIV/0!</v>
      </c>
      <c r="AB16" s="5">
        <f>SUMIF(Table1[Date5s],$V16,Table1[Rating])/Y16</f>
        <v>8.4375</v>
      </c>
      <c r="AC16" s="5" t="e">
        <f>SUMIFS(Table1[Rating],Table1[Date5s],$V16,Table1[Rank],"&gt;="&amp;$O$1,Table1[Rank],"&lt;="&amp;$O$2)/Z16</f>
        <v>#DIV/0!</v>
      </c>
      <c r="AE16">
        <v>16</v>
      </c>
      <c r="AF16" s="1" t="e">
        <f ca="1">IF(AF$30+COUNTA(AF$1:AF15)&lt;=28,1,NA())</f>
        <v>#N/A</v>
      </c>
      <c r="AG16" s="1" t="e">
        <f ca="1">IF(AG$30+COUNTA(AG$1:AG15)&lt;=28,1,NA())</f>
        <v>#N/A</v>
      </c>
      <c r="AH16" s="1" t="e">
        <f ca="1">IF(AH$30+COUNTA(AH$1:AH15)&lt;=28,1,NA())</f>
        <v>#N/A</v>
      </c>
      <c r="AI16" s="1" t="e">
        <f ca="1">IF(AI$30+COUNTA(AI$1:AI15)&lt;=28,1,NA())</f>
        <v>#N/A</v>
      </c>
      <c r="AJ16" s="1" t="e">
        <f ca="1">IF(AJ$30+COUNTA(AJ$1:AJ15)&lt;=28,1,NA())</f>
        <v>#N/A</v>
      </c>
      <c r="AK16" s="1" t="e">
        <f ca="1">IF(AK$30+COUNTA(AK$1:AK15)&lt;=28,1,NA())</f>
        <v>#N/A</v>
      </c>
      <c r="AL16" s="1" t="e">
        <f ca="1">IF(AL$30+COUNTA(AL$1:AL15)&lt;=28,1,NA())</f>
        <v>#N/A</v>
      </c>
      <c r="AM16" s="1" t="e">
        <f ca="1">IF(AM$30+COUNTA(AM$1:AM15)&lt;=28,1,NA())</f>
        <v>#N/A</v>
      </c>
      <c r="AN16" s="1" t="e">
        <f ca="1">IF(AN$30+COUNTA(AN$1:AN15)&lt;=28,1,NA())</f>
        <v>#N/A</v>
      </c>
      <c r="AO16" s="1" t="e">
        <f ca="1">IF(AO$30+COUNTA(AO$1:AO15)&lt;=28,1,NA())</f>
        <v>#N/A</v>
      </c>
      <c r="AP16" s="1" t="e">
        <f ca="1">IF(AP$30+COUNTA(AP$1:AP15)&lt;=28,1,NA())</f>
        <v>#N/A</v>
      </c>
      <c r="AQ16" s="1" t="e">
        <f ca="1">IF(AQ$30+COUNTA(AQ$1:AQ15)&lt;=28,1,NA())</f>
        <v>#N/A</v>
      </c>
      <c r="AR16" s="1" t="e">
        <f ca="1">IF(AR$30+COUNTA(AR$1:AR15)&lt;=28,1,NA())</f>
        <v>#N/A</v>
      </c>
      <c r="AS16" s="1" t="e">
        <f ca="1">IF(AS$30+COUNTA(AS$1:AS15)&lt;=28,1,NA())</f>
        <v>#N/A</v>
      </c>
      <c r="AT16" s="1" t="e">
        <f ca="1">IF(AT$30+COUNTA(AT$1:AT15)&lt;=28,1,NA())</f>
        <v>#N/A</v>
      </c>
      <c r="AU16" s="1" t="e">
        <f ca="1">IF(AU$30+COUNTA(AU$1:AU15)&lt;=28,1,NA())</f>
        <v>#N/A</v>
      </c>
      <c r="AV16" s="1" t="e">
        <f ca="1">IF(AV$30+COUNTA(AV$1:AV15)&lt;=28,1,NA())</f>
        <v>#N/A</v>
      </c>
      <c r="AW16" s="1" t="e">
        <f ca="1">IF(AW$30+COUNTA(AW$1:AW15)&lt;=28,1,NA())</f>
        <v>#N/A</v>
      </c>
      <c r="AX16" s="1" t="e">
        <f ca="1">IF(AX$30+COUNTA(AX$1:AX15)&lt;=28,1,NA())</f>
        <v>#N/A</v>
      </c>
      <c r="AY16" s="8"/>
      <c r="AZ16" s="33" t="str">
        <f t="shared" si="36"/>
        <v>1990:</v>
      </c>
      <c r="BA16" s="28"/>
      <c r="BB16" s="11" t="e">
        <f t="shared" si="37"/>
        <v>#DIV/0!</v>
      </c>
      <c r="BC16" s="11" t="e">
        <f t="shared" si="38"/>
        <v>#DIV/0!</v>
      </c>
      <c r="BD16" s="11" t="e">
        <f>SUM($BC$2:BC16)</f>
        <v>#DIV/0!</v>
      </c>
      <c r="BE16" s="11"/>
      <c r="BF16" s="12"/>
      <c r="BQ16" s="44"/>
      <c r="BR16" s="34"/>
      <c r="BS16" s="74" t="s">
        <v>629</v>
      </c>
      <c r="BT16" s="58"/>
      <c r="BU16" s="34"/>
      <c r="BV16" s="38" t="e">
        <f t="shared" si="54"/>
        <v>#DIV/0!</v>
      </c>
      <c r="BW16" s="39" t="e">
        <f t="shared" si="55"/>
        <v>#DIV/0!</v>
      </c>
      <c r="BX16" s="39" t="e">
        <f t="shared" si="56"/>
        <v>#DIV/0!</v>
      </c>
      <c r="BY16" s="39" t="e">
        <f t="shared" si="57"/>
        <v>#DIV/0!</v>
      </c>
      <c r="BZ16" s="39" t="e">
        <f t="shared" si="58"/>
        <v>#DIV/0!</v>
      </c>
      <c r="CA16" s="39" t="e">
        <f t="shared" si="59"/>
        <v>#DIV/0!</v>
      </c>
      <c r="CB16" s="39" t="e">
        <f t="shared" si="60"/>
        <v>#DIV/0!</v>
      </c>
      <c r="CC16" s="39" t="e">
        <f t="shared" si="61"/>
        <v>#DIV/0!</v>
      </c>
      <c r="CD16" s="39" t="e">
        <f t="shared" si="62"/>
        <v>#DIV/0!</v>
      </c>
      <c r="CE16" s="40" t="e">
        <f t="shared" si="63"/>
        <v>#DIV/0!</v>
      </c>
      <c r="CF16" s="34"/>
      <c r="CI16" s="1" t="str">
        <f>IFERROR(IF(FIND($CH$2,Table1[Date5s]),ROW()),"")</f>
        <v/>
      </c>
      <c r="CJ16" s="1">
        <f t="shared" si="39"/>
        <v>226</v>
      </c>
      <c r="CK16" s="1">
        <f t="shared" ca="1" si="2"/>
        <v>225</v>
      </c>
      <c r="CL16" s="1">
        <f t="shared" ca="1" si="3"/>
        <v>8</v>
      </c>
      <c r="CM16" s="1" t="str">
        <f t="shared" ca="1" si="4"/>
        <v>Stalker (1979)</v>
      </c>
      <c r="CN16" s="1" t="str">
        <f t="shared" ca="1" si="5"/>
        <v>Stalker</v>
      </c>
      <c r="CO16" s="1">
        <f t="shared" ca="1" si="6"/>
        <v>1979</v>
      </c>
      <c r="CP16" s="1">
        <f t="shared" ca="1" si="7"/>
        <v>1975</v>
      </c>
      <c r="CQ16" s="1">
        <f t="shared" ca="1" si="8"/>
        <v>1970</v>
      </c>
      <c r="CR16" s="1" t="str">
        <f t="shared" ca="1" si="9"/>
        <v>'79</v>
      </c>
      <c r="CS16" s="1">
        <f t="shared" ca="1" si="10"/>
        <v>43524</v>
      </c>
      <c r="CU16" s="1" t="str">
        <f t="shared" ca="1" si="40"/>
        <v>(225) Stalker</v>
      </c>
      <c r="CV16" s="1">
        <f t="shared" ca="1" si="11"/>
        <v>1979</v>
      </c>
      <c r="CW16" s="1">
        <f t="shared" ca="1" si="12"/>
        <v>8</v>
      </c>
      <c r="CX16" s="1">
        <f t="shared" ca="1" si="13"/>
        <v>43524</v>
      </c>
      <c r="DI16" s="1" t="str">
        <f>IFERROR(IF(FIND(1920,Table1[Date 10s]),ROW()),"")</f>
        <v/>
      </c>
      <c r="DJ16" s="1" t="str">
        <f t="shared" ca="1" si="14"/>
        <v/>
      </c>
      <c r="DM16" s="1" t="str">
        <f>IFERROR(IF(FIND(1930,Table1[Date 10s]),ROW()),"")</f>
        <v/>
      </c>
      <c r="DN16" s="1" t="str">
        <f t="shared" ca="1" si="15"/>
        <v/>
      </c>
      <c r="DQ16" s="1" t="str">
        <f>IFERROR(IF(FIND(1940,Table1[Date 10s]),ROW()),"")</f>
        <v/>
      </c>
      <c r="DR16" s="1">
        <f t="shared" ca="1" si="16"/>
        <v>8</v>
      </c>
      <c r="DU16" s="1">
        <f>IFERROR(IF(FIND(1950,Table1[Date 10s]),ROW()),"")</f>
        <v>16</v>
      </c>
      <c r="DV16" s="1">
        <f t="shared" ca="1" si="17"/>
        <v>8.1999999999999993</v>
      </c>
      <c r="DY16" s="1" t="str">
        <f>IFERROR(IF(FIND(1960,Table1[Date 10s]),ROW()),"")</f>
        <v/>
      </c>
      <c r="DZ16" s="1">
        <f t="shared" ca="1" si="18"/>
        <v>8</v>
      </c>
      <c r="EC16" s="1" t="str">
        <f>IFERROR(IF(FIND(1970,Table1[Date 10s]),ROW()),"")</f>
        <v/>
      </c>
      <c r="ED16" s="1">
        <f t="shared" ca="1" si="19"/>
        <v>8.1</v>
      </c>
      <c r="EG16" s="1" t="str">
        <f>IFERROR(IF(FIND(1980,Table1[Date 10s]),ROW()),"")</f>
        <v/>
      </c>
      <c r="EH16" s="1">
        <f t="shared" ca="1" si="20"/>
        <v>8.3000000000000007</v>
      </c>
      <c r="EK16" s="1" t="str">
        <f>IFERROR(IF(FIND(1990,Table1[Date 10s]),ROW()),"")</f>
        <v/>
      </c>
      <c r="EL16" s="1">
        <f t="shared" ca="1" si="21"/>
        <v>8.4</v>
      </c>
      <c r="EO16" s="1" t="str">
        <f>IFERROR(IF(FIND(2000,Table1[Date 10s]),ROW()),"")</f>
        <v/>
      </c>
      <c r="EP16" s="1">
        <f t="shared" ca="1" si="22"/>
        <v>8.3000000000000007</v>
      </c>
      <c r="ES16" s="1" t="str">
        <f>IFERROR(IF(FIND(2010,Table1[Date 10s]),ROW()),"")</f>
        <v/>
      </c>
      <c r="ET16" s="1">
        <f t="shared" ca="1" si="23"/>
        <v>8</v>
      </c>
      <c r="EU16" s="1"/>
    </row>
    <row r="17" spans="1:151" ht="15.75" thickBot="1">
      <c r="A17" s="1">
        <v>16</v>
      </c>
      <c r="B17" s="1">
        <v>8.6999999999999993</v>
      </c>
      <c r="C17" s="1" t="s">
        <v>53</v>
      </c>
      <c r="D17" s="1" t="s">
        <v>54</v>
      </c>
      <c r="E17" s="1">
        <v>2010</v>
      </c>
      <c r="F17" s="1">
        <v>2010</v>
      </c>
      <c r="G17" s="1">
        <v>2010</v>
      </c>
      <c r="H17" s="1" t="s">
        <v>55</v>
      </c>
      <c r="I17" s="2">
        <v>844938</v>
      </c>
      <c r="K17" s="1">
        <f t="shared" si="0"/>
        <v>8.6999999999999993</v>
      </c>
      <c r="L17" s="3">
        <f>Table1[[#This Row],[Votes]]</f>
        <v>844938</v>
      </c>
      <c r="V17">
        <v>1995</v>
      </c>
      <c r="W17">
        <v>1999</v>
      </c>
      <c r="X17" t="s">
        <v>604</v>
      </c>
      <c r="Y17" s="1">
        <f>COUNTIF(Table1[Date5s],$V17)</f>
        <v>25</v>
      </c>
      <c r="Z17" s="1">
        <f>COUNTIFS(Table1[Date5s],$V17,Table1[Rank],"&gt;="&amp;$O$1,Table1[Rank],"&lt;="&amp;$O$2)</f>
        <v>0</v>
      </c>
      <c r="AA17" s="4" t="e">
        <f>SUM($Z$2:Z17)/SUM($Z$2:$Z$20)</f>
        <v>#DIV/0!</v>
      </c>
      <c r="AB17" s="5">
        <f>SUMIF(Table1[Date5s],$V17,Table1[Rating])/Y17</f>
        <v>8.2839999999999989</v>
      </c>
      <c r="AC17" s="5" t="e">
        <f>SUMIFS(Table1[Rating],Table1[Date5s],$V17,Table1[Rank],"&gt;="&amp;$O$1,Table1[Rank],"&lt;="&amp;$O$2)/Z17</f>
        <v>#DIV/0!</v>
      </c>
      <c r="AE17">
        <v>17</v>
      </c>
      <c r="AF17" s="1" t="e">
        <f ca="1">IF(AF$30+COUNTA(AF$1:AF16)&lt;=28,1,NA())</f>
        <v>#N/A</v>
      </c>
      <c r="AG17" s="1" t="e">
        <f ca="1">IF(AG$30+COUNTA(AG$1:AG16)&lt;=28,1,NA())</f>
        <v>#N/A</v>
      </c>
      <c r="AH17" s="1" t="e">
        <f ca="1">IF(AH$30+COUNTA(AH$1:AH16)&lt;=28,1,NA())</f>
        <v>#N/A</v>
      </c>
      <c r="AI17" s="1" t="e">
        <f ca="1">IF(AI$30+COUNTA(AI$1:AI16)&lt;=28,1,NA())</f>
        <v>#N/A</v>
      </c>
      <c r="AJ17" s="1" t="e">
        <f ca="1">IF(AJ$30+COUNTA(AJ$1:AJ16)&lt;=28,1,NA())</f>
        <v>#N/A</v>
      </c>
      <c r="AK17" s="1" t="e">
        <f ca="1">IF(AK$30+COUNTA(AK$1:AK16)&lt;=28,1,NA())</f>
        <v>#N/A</v>
      </c>
      <c r="AL17" s="1" t="e">
        <f ca="1">IF(AL$30+COUNTA(AL$1:AL16)&lt;=28,1,NA())</f>
        <v>#N/A</v>
      </c>
      <c r="AM17" s="1" t="e">
        <f ca="1">IF(AM$30+COUNTA(AM$1:AM16)&lt;=28,1,NA())</f>
        <v>#N/A</v>
      </c>
      <c r="AN17" s="1" t="e">
        <f ca="1">IF(AN$30+COUNTA(AN$1:AN16)&lt;=28,1,NA())</f>
        <v>#N/A</v>
      </c>
      <c r="AO17" s="1" t="e">
        <f ca="1">IF(AO$30+COUNTA(AO$1:AO16)&lt;=28,1,NA())</f>
        <v>#N/A</v>
      </c>
      <c r="AP17" s="1" t="e">
        <f ca="1">IF(AP$30+COUNTA(AP$1:AP16)&lt;=28,1,NA())</f>
        <v>#N/A</v>
      </c>
      <c r="AQ17" s="1" t="e">
        <f ca="1">IF(AQ$30+COUNTA(AQ$1:AQ16)&lt;=28,1,NA())</f>
        <v>#N/A</v>
      </c>
      <c r="AR17" s="1" t="e">
        <f ca="1">IF(AR$30+COUNTA(AR$1:AR16)&lt;=28,1,NA())</f>
        <v>#N/A</v>
      </c>
      <c r="AS17" s="1" t="e">
        <f ca="1">IF(AS$30+COUNTA(AS$1:AS16)&lt;=28,1,NA())</f>
        <v>#N/A</v>
      </c>
      <c r="AT17" s="1" t="e">
        <f ca="1">IF(AT$30+COUNTA(AT$1:AT16)&lt;=28,1,NA())</f>
        <v>#N/A</v>
      </c>
      <c r="AU17" s="1" t="e">
        <f ca="1">IF(AU$30+COUNTA(AU$1:AU16)&lt;=28,1,NA())</f>
        <v>#N/A</v>
      </c>
      <c r="AV17" s="1" t="e">
        <f ca="1">IF(AV$30+COUNTA(AV$1:AV16)&lt;=28,1,NA())</f>
        <v>#N/A</v>
      </c>
      <c r="AW17" s="1" t="e">
        <f ca="1">IF(AW$30+COUNTA(AW$1:AW16)&lt;=28,1,NA())</f>
        <v>#N/A</v>
      </c>
      <c r="AX17" s="1" t="e">
        <f ca="1">IF(AX$30+COUNTA(AX$1:AX16)&lt;=28,1,NA())</f>
        <v>#N/A</v>
      </c>
      <c r="AY17" s="8"/>
      <c r="AZ17" s="33" t="str">
        <f t="shared" si="36"/>
        <v>1995:</v>
      </c>
      <c r="BA17" s="29"/>
      <c r="BB17" s="11" t="e">
        <f t="shared" si="37"/>
        <v>#DIV/0!</v>
      </c>
      <c r="BC17" s="11" t="e">
        <f t="shared" si="38"/>
        <v>#DIV/0!</v>
      </c>
      <c r="BD17" s="11" t="e">
        <f>SUM($BC$2:BC17)</f>
        <v>#DIV/0!</v>
      </c>
      <c r="BE17" s="11"/>
      <c r="BF17" s="12"/>
      <c r="BQ17" s="44"/>
      <c r="BR17" s="34"/>
      <c r="BS17" s="74" t="s">
        <v>630</v>
      </c>
      <c r="BT17" s="59"/>
      <c r="BU17" s="34"/>
      <c r="BV17" s="41" t="e">
        <f t="shared" si="54"/>
        <v>#DIV/0!</v>
      </c>
      <c r="BW17" s="42" t="e">
        <f t="shared" si="55"/>
        <v>#DIV/0!</v>
      </c>
      <c r="BX17" s="42" t="e">
        <f t="shared" si="56"/>
        <v>#DIV/0!</v>
      </c>
      <c r="BY17" s="42" t="e">
        <f t="shared" si="57"/>
        <v>#DIV/0!</v>
      </c>
      <c r="BZ17" s="42" t="e">
        <f t="shared" si="58"/>
        <v>#DIV/0!</v>
      </c>
      <c r="CA17" s="42" t="e">
        <f t="shared" si="59"/>
        <v>#DIV/0!</v>
      </c>
      <c r="CB17" s="42" t="e">
        <f t="shared" si="60"/>
        <v>#DIV/0!</v>
      </c>
      <c r="CC17" s="42" t="e">
        <f t="shared" si="61"/>
        <v>#DIV/0!</v>
      </c>
      <c r="CD17" s="42" t="e">
        <f t="shared" si="62"/>
        <v>#DIV/0!</v>
      </c>
      <c r="CE17" s="43" t="e">
        <f t="shared" si="63"/>
        <v>#DIV/0!</v>
      </c>
      <c r="CF17" s="34"/>
      <c r="CI17" s="1" t="str">
        <f>IFERROR(IF(FIND($CH$2,Table1[Date5s]),ROW()),"")</f>
        <v/>
      </c>
      <c r="CJ17" s="1" t="e">
        <f t="shared" si="39"/>
        <v>#N/A</v>
      </c>
      <c r="CK17" s="1" t="e">
        <f t="shared" ca="1" si="2"/>
        <v>#N/A</v>
      </c>
      <c r="CL17" s="1" t="e">
        <f t="shared" ca="1" si="3"/>
        <v>#N/A</v>
      </c>
      <c r="CM17" s="1" t="e">
        <f t="shared" ca="1" si="4"/>
        <v>#N/A</v>
      </c>
      <c r="CN17" s="1" t="e">
        <f t="shared" ca="1" si="5"/>
        <v>#N/A</v>
      </c>
      <c r="CO17" s="1" t="e">
        <f t="shared" ca="1" si="6"/>
        <v>#N/A</v>
      </c>
      <c r="CP17" s="1" t="e">
        <f t="shared" ca="1" si="7"/>
        <v>#N/A</v>
      </c>
      <c r="CQ17" s="1" t="e">
        <f t="shared" ca="1" si="8"/>
        <v>#N/A</v>
      </c>
      <c r="CR17" s="1" t="e">
        <f t="shared" ca="1" si="9"/>
        <v>#N/A</v>
      </c>
      <c r="CS17" s="1" t="e">
        <f t="shared" ca="1" si="10"/>
        <v>#N/A</v>
      </c>
      <c r="CU17" s="1" t="e">
        <f t="shared" ca="1" si="40"/>
        <v>#N/A</v>
      </c>
      <c r="CV17" s="1" t="e">
        <f t="shared" ca="1" si="11"/>
        <v>#N/A</v>
      </c>
      <c r="CW17" s="1" t="e">
        <f t="shared" ca="1" si="12"/>
        <v>#N/A</v>
      </c>
      <c r="CX17" s="1" t="e">
        <f t="shared" ca="1" si="13"/>
        <v>#N/A</v>
      </c>
      <c r="DI17" s="1" t="str">
        <f>IFERROR(IF(FIND(1920,Table1[Date 10s]),ROW()),"")</f>
        <v/>
      </c>
      <c r="DJ17" s="1" t="str">
        <f t="shared" ca="1" si="14"/>
        <v/>
      </c>
      <c r="DM17" s="1" t="str">
        <f>IFERROR(IF(FIND(1930,Table1[Date 10s]),ROW()),"")</f>
        <v/>
      </c>
      <c r="DN17" s="1" t="str">
        <f t="shared" ca="1" si="15"/>
        <v/>
      </c>
      <c r="DQ17" s="1" t="str">
        <f>IFERROR(IF(FIND(1940,Table1[Date 10s]),ROW()),"")</f>
        <v/>
      </c>
      <c r="DR17" s="1">
        <f t="shared" ca="1" si="16"/>
        <v>7.9</v>
      </c>
      <c r="DU17" s="1" t="str">
        <f>IFERROR(IF(FIND(1950,Table1[Date 10s]),ROW()),"")</f>
        <v/>
      </c>
      <c r="DV17" s="1">
        <f t="shared" ca="1" si="17"/>
        <v>8.1999999999999993</v>
      </c>
      <c r="DY17" s="1" t="str">
        <f>IFERROR(IF(FIND(1960,Table1[Date 10s]),ROW()),"")</f>
        <v/>
      </c>
      <c r="DZ17" s="1">
        <f t="shared" ca="1" si="18"/>
        <v>8</v>
      </c>
      <c r="EC17" s="1" t="str">
        <f>IFERROR(IF(FIND(1970,Table1[Date 10s]),ROW()),"")</f>
        <v/>
      </c>
      <c r="ED17" s="1">
        <f t="shared" ca="1" si="19"/>
        <v>8.1</v>
      </c>
      <c r="EG17" s="1" t="str">
        <f>IFERROR(IF(FIND(1980,Table1[Date 10s]),ROW()),"")</f>
        <v/>
      </c>
      <c r="EH17" s="1">
        <f t="shared" ca="1" si="20"/>
        <v>8.1999999999999993</v>
      </c>
      <c r="EK17" s="1" t="str">
        <f>IFERROR(IF(FIND(1990,Table1[Date 10s]),ROW()),"")</f>
        <v/>
      </c>
      <c r="EL17" s="1">
        <f t="shared" ca="1" si="21"/>
        <v>8.4</v>
      </c>
      <c r="EO17" s="1" t="str">
        <f>IFERROR(IF(FIND(2000,Table1[Date 10s]),ROW()),"")</f>
        <v/>
      </c>
      <c r="EP17" s="1">
        <f t="shared" ca="1" si="22"/>
        <v>8.3000000000000007</v>
      </c>
      <c r="ES17" s="1">
        <f>IFERROR(IF(FIND(2010,Table1[Date 10s]),ROW()),"")</f>
        <v>17</v>
      </c>
      <c r="ET17" s="1">
        <f t="shared" ca="1" si="23"/>
        <v>8</v>
      </c>
      <c r="EU17" s="1"/>
    </row>
    <row r="18" spans="1:151">
      <c r="A18" s="1">
        <v>17</v>
      </c>
      <c r="B18" s="1">
        <v>8.6999999999999993</v>
      </c>
      <c r="C18" s="1" t="s">
        <v>56</v>
      </c>
      <c r="D18" s="1" t="s">
        <v>57</v>
      </c>
      <c r="E18" s="1">
        <v>1977</v>
      </c>
      <c r="F18" s="1">
        <v>1975</v>
      </c>
      <c r="G18" s="1">
        <v>1970</v>
      </c>
      <c r="H18" s="1" t="s">
        <v>58</v>
      </c>
      <c r="I18" s="2">
        <v>585132</v>
      </c>
      <c r="K18" s="1">
        <f t="shared" si="0"/>
        <v>8.6999999999999993</v>
      </c>
      <c r="L18" s="3">
        <f>Table1[[#This Row],[Votes]]</f>
        <v>585132</v>
      </c>
      <c r="V18">
        <v>2000</v>
      </c>
      <c r="W18">
        <v>2004</v>
      </c>
      <c r="X18" t="s">
        <v>605</v>
      </c>
      <c r="Y18" s="1">
        <f>COUNTIF(Table1[Date5s],$V18)</f>
        <v>27</v>
      </c>
      <c r="Z18" s="1">
        <f>COUNTIFS(Table1[Date5s],$V18,Table1[Rank],"&gt;="&amp;$O$1,Table1[Rank],"&lt;="&amp;$O$2)</f>
        <v>0</v>
      </c>
      <c r="AA18" s="4" t="e">
        <f>SUM($Z$2:Z18)/SUM($Z$2:$Z$20)</f>
        <v>#DIV/0!</v>
      </c>
      <c r="AB18" s="5">
        <f>SUMIF(Table1[Date5s],$V18,Table1[Rating])/Y18</f>
        <v>8.2481481481481485</v>
      </c>
      <c r="AC18" s="5" t="e">
        <f>SUMIFS(Table1[Rating],Table1[Date5s],$V18,Table1[Rank],"&gt;="&amp;$O$1,Table1[Rank],"&lt;="&amp;$O$2)/Z18</f>
        <v>#DIV/0!</v>
      </c>
      <c r="AE18">
        <v>18</v>
      </c>
      <c r="AF18" s="1" t="e">
        <f ca="1">IF(AF$30+COUNTA(AF$1:AF17)&lt;=28,1,NA())</f>
        <v>#N/A</v>
      </c>
      <c r="AG18" s="1" t="e">
        <f ca="1">IF(AG$30+COUNTA(AG$1:AG17)&lt;=28,1,NA())</f>
        <v>#N/A</v>
      </c>
      <c r="AH18" s="1" t="e">
        <f ca="1">IF(AH$30+COUNTA(AH$1:AH17)&lt;=28,1,NA())</f>
        <v>#N/A</v>
      </c>
      <c r="AI18" s="1" t="e">
        <f ca="1">IF(AI$30+COUNTA(AI$1:AI17)&lt;=28,1,NA())</f>
        <v>#N/A</v>
      </c>
      <c r="AJ18" s="1" t="e">
        <f ca="1">IF(AJ$30+COUNTA(AJ$1:AJ17)&lt;=28,1,NA())</f>
        <v>#N/A</v>
      </c>
      <c r="AK18" s="1" t="e">
        <f ca="1">IF(AK$30+COUNTA(AK$1:AK17)&lt;=28,1,NA())</f>
        <v>#N/A</v>
      </c>
      <c r="AL18" s="1" t="e">
        <f ca="1">IF(AL$30+COUNTA(AL$1:AL17)&lt;=28,1,NA())</f>
        <v>#N/A</v>
      </c>
      <c r="AM18" s="1" t="e">
        <f ca="1">IF(AM$30+COUNTA(AM$1:AM17)&lt;=28,1,NA())</f>
        <v>#N/A</v>
      </c>
      <c r="AN18" s="1" t="e">
        <f ca="1">IF(AN$30+COUNTA(AN$1:AN17)&lt;=28,1,NA())</f>
        <v>#N/A</v>
      </c>
      <c r="AO18" s="1" t="e">
        <f ca="1">IF(AO$30+COUNTA(AO$1:AO17)&lt;=28,1,NA())</f>
        <v>#N/A</v>
      </c>
      <c r="AP18" s="1" t="e">
        <f ca="1">IF(AP$30+COUNTA(AP$1:AP17)&lt;=28,1,NA())</f>
        <v>#N/A</v>
      </c>
      <c r="AQ18" s="1" t="e">
        <f ca="1">IF(AQ$30+COUNTA(AQ$1:AQ17)&lt;=28,1,NA())</f>
        <v>#N/A</v>
      </c>
      <c r="AR18" s="1" t="e">
        <f ca="1">IF(AR$30+COUNTA(AR$1:AR17)&lt;=28,1,NA())</f>
        <v>#N/A</v>
      </c>
      <c r="AS18" s="1" t="e">
        <f ca="1">IF(AS$30+COUNTA(AS$1:AS17)&lt;=28,1,NA())</f>
        <v>#N/A</v>
      </c>
      <c r="AT18" s="1" t="e">
        <f ca="1">IF(AT$30+COUNTA(AT$1:AT17)&lt;=28,1,NA())</f>
        <v>#N/A</v>
      </c>
      <c r="AU18" s="1" t="e">
        <f ca="1">IF(AU$30+COUNTA(AU$1:AU17)&lt;=28,1,NA())</f>
        <v>#N/A</v>
      </c>
      <c r="AV18" s="1" t="e">
        <f ca="1">IF(AV$30+COUNTA(AV$1:AV17)&lt;=28,1,NA())</f>
        <v>#N/A</v>
      </c>
      <c r="AW18" s="1" t="e">
        <f ca="1">IF(AW$30+COUNTA(AW$1:AW17)&lt;=28,1,NA())</f>
        <v>#N/A</v>
      </c>
      <c r="AX18" s="1" t="e">
        <f ca="1">IF(AX$30+COUNTA(AX$1:AX17)&lt;=28,1,NA())</f>
        <v>#N/A</v>
      </c>
      <c r="AY18" s="8"/>
      <c r="AZ18" s="33" t="str">
        <f t="shared" si="36"/>
        <v>2000:</v>
      </c>
      <c r="BA18" s="30"/>
      <c r="BB18" s="11" t="e">
        <f t="shared" si="37"/>
        <v>#DIV/0!</v>
      </c>
      <c r="BC18" s="11" t="e">
        <f>BB18+(100-(SUM(BB2:BB20)))</f>
        <v>#DIV/0!</v>
      </c>
      <c r="BD18" s="11" t="e">
        <f>SUM($BC$2:BC18)</f>
        <v>#DIV/0!</v>
      </c>
      <c r="BE18" s="11"/>
      <c r="BF18" s="12"/>
      <c r="BQ18" s="44"/>
      <c r="BR18" s="34"/>
      <c r="BS18" s="74" t="s">
        <v>631</v>
      </c>
      <c r="BT18" s="60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I18" s="1">
        <f>IFERROR(IF(FIND($CH$2,Table1[Date5s]),ROW()),"")</f>
        <v>18</v>
      </c>
      <c r="CJ18" s="1" t="e">
        <f t="shared" si="39"/>
        <v>#N/A</v>
      </c>
      <c r="CK18" s="1" t="e">
        <f t="shared" ca="1" si="2"/>
        <v>#N/A</v>
      </c>
      <c r="CL18" s="1" t="e">
        <f t="shared" ca="1" si="3"/>
        <v>#N/A</v>
      </c>
      <c r="CM18" s="1" t="e">
        <f t="shared" ca="1" si="4"/>
        <v>#N/A</v>
      </c>
      <c r="CN18" s="1" t="e">
        <f t="shared" ca="1" si="5"/>
        <v>#N/A</v>
      </c>
      <c r="CO18" s="1" t="e">
        <f t="shared" ca="1" si="6"/>
        <v>#N/A</v>
      </c>
      <c r="CP18" s="1" t="e">
        <f t="shared" ca="1" si="7"/>
        <v>#N/A</v>
      </c>
      <c r="CQ18" s="1" t="e">
        <f t="shared" ca="1" si="8"/>
        <v>#N/A</v>
      </c>
      <c r="CR18" s="1" t="e">
        <f t="shared" ca="1" si="9"/>
        <v>#N/A</v>
      </c>
      <c r="CS18" s="1" t="e">
        <f t="shared" ca="1" si="10"/>
        <v>#N/A</v>
      </c>
      <c r="CU18" s="1" t="e">
        <f t="shared" ca="1" si="40"/>
        <v>#N/A</v>
      </c>
      <c r="CV18" s="1" t="e">
        <f t="shared" ca="1" si="11"/>
        <v>#N/A</v>
      </c>
      <c r="CW18" s="1" t="e">
        <f t="shared" ca="1" si="12"/>
        <v>#N/A</v>
      </c>
      <c r="CX18" s="1" t="e">
        <f t="shared" ca="1" si="13"/>
        <v>#N/A</v>
      </c>
      <c r="DI18" s="1" t="str">
        <f>IFERROR(IF(FIND(1920,Table1[Date 10s]),ROW()),"")</f>
        <v/>
      </c>
      <c r="DJ18" s="1" t="str">
        <f t="shared" ca="1" si="14"/>
        <v/>
      </c>
      <c r="DM18" s="1" t="str">
        <f>IFERROR(IF(FIND(1930,Table1[Date 10s]),ROW()),"")</f>
        <v/>
      </c>
      <c r="DN18" s="1" t="str">
        <f t="shared" ca="1" si="15"/>
        <v/>
      </c>
      <c r="DQ18" s="1" t="str">
        <f>IFERROR(IF(FIND(1940,Table1[Date 10s]),ROW()),"")</f>
        <v/>
      </c>
      <c r="DR18" s="1" t="str">
        <f t="shared" ca="1" si="16"/>
        <v/>
      </c>
      <c r="DU18" s="1" t="str">
        <f>IFERROR(IF(FIND(1950,Table1[Date 10s]),ROW()),"")</f>
        <v/>
      </c>
      <c r="DV18" s="1">
        <f t="shared" ca="1" si="17"/>
        <v>8.1999999999999993</v>
      </c>
      <c r="DY18" s="1" t="str">
        <f>IFERROR(IF(FIND(1960,Table1[Date 10s]),ROW()),"")</f>
        <v/>
      </c>
      <c r="DZ18" s="1">
        <f t="shared" ca="1" si="18"/>
        <v>8</v>
      </c>
      <c r="EC18" s="1">
        <f>IFERROR(IF(FIND(1970,Table1[Date 10s]),ROW()),"")</f>
        <v>18</v>
      </c>
      <c r="ED18" s="1">
        <f t="shared" ca="1" si="19"/>
        <v>8</v>
      </c>
      <c r="EG18" s="1" t="str">
        <f>IFERROR(IF(FIND(1980,Table1[Date 10s]),ROW()),"")</f>
        <v/>
      </c>
      <c r="EH18" s="1">
        <f t="shared" ca="1" si="20"/>
        <v>8.1999999999999993</v>
      </c>
      <c r="EK18" s="1" t="str">
        <f>IFERROR(IF(FIND(1990,Table1[Date 10s]),ROW()),"")</f>
        <v/>
      </c>
      <c r="EL18" s="1">
        <f t="shared" ca="1" si="21"/>
        <v>8.4</v>
      </c>
      <c r="EO18" s="1" t="str">
        <f>IFERROR(IF(FIND(2000,Table1[Date 10s]),ROW()),"")</f>
        <v/>
      </c>
      <c r="EP18" s="1">
        <f t="shared" ca="1" si="22"/>
        <v>8.3000000000000007</v>
      </c>
      <c r="ES18" s="1" t="str">
        <f>IFERROR(IF(FIND(2010,Table1[Date 10s]),ROW()),"")</f>
        <v/>
      </c>
      <c r="ET18" s="1">
        <f t="shared" ca="1" si="23"/>
        <v>8</v>
      </c>
      <c r="EU18" s="1"/>
    </row>
    <row r="19" spans="1:151">
      <c r="A19" s="1">
        <v>18</v>
      </c>
      <c r="B19" s="1">
        <v>8.6999999999999993</v>
      </c>
      <c r="C19" s="1" t="s">
        <v>59</v>
      </c>
      <c r="D19" s="1" t="s">
        <v>60</v>
      </c>
      <c r="E19" s="1">
        <v>1994</v>
      </c>
      <c r="F19" s="1">
        <v>1990</v>
      </c>
      <c r="G19" s="1">
        <v>1990</v>
      </c>
      <c r="H19" s="1" t="s">
        <v>11</v>
      </c>
      <c r="I19" s="2">
        <v>711386</v>
      </c>
      <c r="K19" s="1">
        <f t="shared" si="0"/>
        <v>8.6999999999999993</v>
      </c>
      <c r="L19" s="3">
        <f>Table1[[#This Row],[Votes]]</f>
        <v>711386</v>
      </c>
      <c r="V19">
        <v>2005</v>
      </c>
      <c r="W19">
        <v>2009</v>
      </c>
      <c r="X19" t="s">
        <v>606</v>
      </c>
      <c r="Y19" s="1">
        <f>COUNTIF(Table1[Date5s],$V19)</f>
        <v>25</v>
      </c>
      <c r="Z19" s="1">
        <f>COUNTIFS(Table1[Date5s],$V19,Table1[Rank],"&gt;="&amp;$O$1,Table1[Rank],"&lt;="&amp;$O$2)</f>
        <v>0</v>
      </c>
      <c r="AA19" s="4" t="e">
        <f>SUM($Z$2:Z19)/SUM($Z$2:$Z$20)</f>
        <v>#DIV/0!</v>
      </c>
      <c r="AB19" s="5">
        <f>SUMIF(Table1[Date5s],$V19,Table1[Rating])/Y19</f>
        <v>8.1679999999999993</v>
      </c>
      <c r="AC19" s="5" t="e">
        <f>SUMIFS(Table1[Rating],Table1[Date5s],$V19,Table1[Rank],"&gt;="&amp;$O$1,Table1[Rank],"&lt;="&amp;$O$2)/Z19</f>
        <v>#DIV/0!</v>
      </c>
      <c r="AE19">
        <v>19</v>
      </c>
      <c r="AF19" s="1" t="e">
        <f ca="1">IF(AF$30+COUNTA(AF$1:AF18)&lt;=28,1,NA())</f>
        <v>#N/A</v>
      </c>
      <c r="AG19" s="1" t="e">
        <f ca="1">IF(AG$30+COUNTA(AG$1:AG18)&lt;=28,1,NA())</f>
        <v>#N/A</v>
      </c>
      <c r="AH19" s="1" t="e">
        <f ca="1">IF(AH$30+COUNTA(AH$1:AH18)&lt;=28,1,NA())</f>
        <v>#N/A</v>
      </c>
      <c r="AI19" s="1" t="e">
        <f ca="1">IF(AI$30+COUNTA(AI$1:AI18)&lt;=28,1,NA())</f>
        <v>#N/A</v>
      </c>
      <c r="AJ19" s="1" t="e">
        <f ca="1">IF(AJ$30+COUNTA(AJ$1:AJ18)&lt;=28,1,NA())</f>
        <v>#N/A</v>
      </c>
      <c r="AK19" s="1" t="e">
        <f ca="1">IF(AK$30+COUNTA(AK$1:AK18)&lt;=28,1,NA())</f>
        <v>#N/A</v>
      </c>
      <c r="AL19" s="1" t="e">
        <f ca="1">IF(AL$30+COUNTA(AL$1:AL18)&lt;=28,1,NA())</f>
        <v>#N/A</v>
      </c>
      <c r="AM19" s="1" t="e">
        <f ca="1">IF(AM$30+COUNTA(AM$1:AM18)&lt;=28,1,NA())</f>
        <v>#N/A</v>
      </c>
      <c r="AN19" s="1" t="e">
        <f ca="1">IF(AN$30+COUNTA(AN$1:AN18)&lt;=28,1,NA())</f>
        <v>#N/A</v>
      </c>
      <c r="AO19" s="1" t="e">
        <f ca="1">IF(AO$30+COUNTA(AO$1:AO18)&lt;=28,1,NA())</f>
        <v>#N/A</v>
      </c>
      <c r="AP19" s="1" t="e">
        <f ca="1">IF(AP$30+COUNTA(AP$1:AP18)&lt;=28,1,NA())</f>
        <v>#N/A</v>
      </c>
      <c r="AQ19" s="1" t="e">
        <f ca="1">IF(AQ$30+COUNTA(AQ$1:AQ18)&lt;=28,1,NA())</f>
        <v>#N/A</v>
      </c>
      <c r="AR19" s="1" t="e">
        <f ca="1">IF(AR$30+COUNTA(AR$1:AR18)&lt;=28,1,NA())</f>
        <v>#N/A</v>
      </c>
      <c r="AS19" s="1" t="e">
        <f ca="1">IF(AS$30+COUNTA(AS$1:AS18)&lt;=28,1,NA())</f>
        <v>#N/A</v>
      </c>
      <c r="AT19" s="1" t="e">
        <f ca="1">IF(AT$30+COUNTA(AT$1:AT18)&lt;=28,1,NA())</f>
        <v>#N/A</v>
      </c>
      <c r="AU19" s="1" t="e">
        <f ca="1">IF(AU$30+COUNTA(AU$1:AU18)&lt;=28,1,NA())</f>
        <v>#N/A</v>
      </c>
      <c r="AV19" s="1" t="e">
        <f ca="1">IF(AV$30+COUNTA(AV$1:AV18)&lt;=28,1,NA())</f>
        <v>#N/A</v>
      </c>
      <c r="AW19" s="1" t="e">
        <f ca="1">IF(AW$30+COUNTA(AW$1:AW18)&lt;=28,1,NA())</f>
        <v>#N/A</v>
      </c>
      <c r="AX19" s="1" t="e">
        <f ca="1">IF(AX$30+COUNTA(AX$1:AX18)&lt;=28,1,NA())</f>
        <v>#N/A</v>
      </c>
      <c r="AY19" s="8"/>
      <c r="AZ19" s="33" t="str">
        <f t="shared" si="36"/>
        <v>2005:</v>
      </c>
      <c r="BA19" s="31"/>
      <c r="BB19" s="11" t="e">
        <f t="shared" si="37"/>
        <v>#DIV/0!</v>
      </c>
      <c r="BC19" s="11" t="e">
        <f>BB19</f>
        <v>#DIV/0!</v>
      </c>
      <c r="BD19" s="11" t="e">
        <f>SUM($BC$2:BC19)</f>
        <v>#DIV/0!</v>
      </c>
      <c r="BE19" s="11"/>
      <c r="BF19" s="12"/>
      <c r="BQ19" s="44"/>
      <c r="BR19" s="34"/>
      <c r="BS19" s="74" t="s">
        <v>632</v>
      </c>
      <c r="BT19" s="61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I19" s="1" t="str">
        <f>IFERROR(IF(FIND($CH$2,Table1[Date5s]),ROW()),"")</f>
        <v/>
      </c>
      <c r="CJ19" s="1" t="e">
        <f t="shared" si="39"/>
        <v>#N/A</v>
      </c>
      <c r="CK19" s="1" t="e">
        <f t="shared" ca="1" si="2"/>
        <v>#N/A</v>
      </c>
      <c r="CL19" s="1" t="e">
        <f t="shared" ca="1" si="3"/>
        <v>#N/A</v>
      </c>
      <c r="CM19" s="1" t="e">
        <f t="shared" ca="1" si="4"/>
        <v>#N/A</v>
      </c>
      <c r="CN19" s="1" t="e">
        <f t="shared" ca="1" si="5"/>
        <v>#N/A</v>
      </c>
      <c r="CO19" s="1" t="e">
        <f t="shared" ca="1" si="6"/>
        <v>#N/A</v>
      </c>
      <c r="CP19" s="1" t="e">
        <f t="shared" ca="1" si="7"/>
        <v>#N/A</v>
      </c>
      <c r="CQ19" s="1" t="e">
        <f t="shared" ca="1" si="8"/>
        <v>#N/A</v>
      </c>
      <c r="CR19" s="1" t="e">
        <f t="shared" ca="1" si="9"/>
        <v>#N/A</v>
      </c>
      <c r="CS19" s="1" t="e">
        <f t="shared" ca="1" si="10"/>
        <v>#N/A</v>
      </c>
      <c r="CU19" s="1" t="e">
        <f t="shared" ca="1" si="40"/>
        <v>#N/A</v>
      </c>
      <c r="CV19" s="1" t="e">
        <f t="shared" ca="1" si="11"/>
        <v>#N/A</v>
      </c>
      <c r="CW19" s="1" t="e">
        <f t="shared" ca="1" si="12"/>
        <v>#N/A</v>
      </c>
      <c r="CX19" s="1" t="e">
        <f t="shared" ca="1" si="13"/>
        <v>#N/A</v>
      </c>
      <c r="DI19" s="1" t="str">
        <f>IFERROR(IF(FIND(1920,Table1[Date 10s]),ROW()),"")</f>
        <v/>
      </c>
      <c r="DJ19" s="1" t="str">
        <f t="shared" ca="1" si="14"/>
        <v/>
      </c>
      <c r="DM19" s="1" t="str">
        <f>IFERROR(IF(FIND(1930,Table1[Date 10s]),ROW()),"")</f>
        <v/>
      </c>
      <c r="DN19" s="1" t="str">
        <f t="shared" ca="1" si="15"/>
        <v/>
      </c>
      <c r="DQ19" s="1" t="str">
        <f>IFERROR(IF(FIND(1940,Table1[Date 10s]),ROW()),"")</f>
        <v/>
      </c>
      <c r="DR19" s="1" t="str">
        <f t="shared" ca="1" si="16"/>
        <v/>
      </c>
      <c r="DU19" s="1" t="str">
        <f>IFERROR(IF(FIND(1950,Table1[Date 10s]),ROW()),"")</f>
        <v/>
      </c>
      <c r="DV19" s="1">
        <f t="shared" ca="1" si="17"/>
        <v>8.1999999999999993</v>
      </c>
      <c r="DY19" s="1" t="str">
        <f>IFERROR(IF(FIND(1960,Table1[Date 10s]),ROW()),"")</f>
        <v/>
      </c>
      <c r="DZ19" s="1">
        <f t="shared" ca="1" si="18"/>
        <v>8</v>
      </c>
      <c r="EC19" s="1" t="str">
        <f>IFERROR(IF(FIND(1970,Table1[Date 10s]),ROW()),"")</f>
        <v/>
      </c>
      <c r="ED19" s="1">
        <f t="shared" ca="1" si="19"/>
        <v>8</v>
      </c>
      <c r="EG19" s="1" t="str">
        <f>IFERROR(IF(FIND(1980,Table1[Date 10s]),ROW()),"")</f>
        <v/>
      </c>
      <c r="EH19" s="1">
        <f t="shared" ca="1" si="20"/>
        <v>8.1999999999999993</v>
      </c>
      <c r="EK19" s="1">
        <f>IFERROR(IF(FIND(1990,Table1[Date 10s]),ROW()),"")</f>
        <v>19</v>
      </c>
      <c r="EL19" s="1">
        <f t="shared" ca="1" si="21"/>
        <v>8.4</v>
      </c>
      <c r="EO19" s="1" t="str">
        <f>IFERROR(IF(FIND(2000,Table1[Date 10s]),ROW()),"")</f>
        <v/>
      </c>
      <c r="EP19" s="1">
        <f t="shared" ca="1" si="22"/>
        <v>8.3000000000000007</v>
      </c>
      <c r="ES19" s="1" t="str">
        <f>IFERROR(IF(FIND(2010,Table1[Date 10s]),ROW()),"")</f>
        <v/>
      </c>
      <c r="ET19" s="1">
        <f t="shared" ca="1" si="23"/>
        <v>8</v>
      </c>
      <c r="EU19" s="1"/>
    </row>
    <row r="20" spans="1:151">
      <c r="A20" s="1">
        <v>19</v>
      </c>
      <c r="B20" s="1">
        <v>8.6999999999999993</v>
      </c>
      <c r="C20" s="1" t="s">
        <v>61</v>
      </c>
      <c r="D20" s="1" t="s">
        <v>62</v>
      </c>
      <c r="E20" s="1">
        <v>1999</v>
      </c>
      <c r="F20" s="1">
        <v>1995</v>
      </c>
      <c r="G20" s="1">
        <v>1990</v>
      </c>
      <c r="H20" s="1" t="s">
        <v>37</v>
      </c>
      <c r="I20" s="2">
        <v>770559</v>
      </c>
      <c r="K20" s="1">
        <f t="shared" si="0"/>
        <v>8.6999999999999993</v>
      </c>
      <c r="L20" s="3">
        <f>Table1[[#This Row],[Votes]]</f>
        <v>770559</v>
      </c>
      <c r="V20">
        <v>2010</v>
      </c>
      <c r="W20">
        <v>2014</v>
      </c>
      <c r="X20" t="s">
        <v>607</v>
      </c>
      <c r="Y20" s="1">
        <f>COUNTIF(Table1[Date5s],$V20)</f>
        <v>20</v>
      </c>
      <c r="Z20" s="1">
        <f>COUNTIFS(Table1[Date5s],$V20,Table1[Rank],"&gt;="&amp;$O$1,Table1[Rank],"&lt;="&amp;$O$2)</f>
        <v>0</v>
      </c>
      <c r="AA20" s="4" t="e">
        <f>SUM($Z$2:Z20)/SUM($Z$2:$Z$20)</f>
        <v>#DIV/0!</v>
      </c>
      <c r="AB20" s="5">
        <f>SUMIF(Table1[Date5s],$V20,Table1[Rating])/Y20</f>
        <v>8.1799999999999979</v>
      </c>
      <c r="AC20" s="5" t="e">
        <f>SUMIFS(Table1[Rating],Table1[Date5s],$V20,Table1[Rank],"&gt;="&amp;$O$1,Table1[Rank],"&lt;="&amp;$O$2)/Z20</f>
        <v>#DIV/0!</v>
      </c>
      <c r="AE20">
        <v>20</v>
      </c>
      <c r="AF20" s="1" t="e">
        <f ca="1">IF(AF$30+COUNTA(AF$1:AF19)&lt;=28,1,NA())</f>
        <v>#N/A</v>
      </c>
      <c r="AG20" s="1" t="e">
        <f ca="1">IF(AG$30+COUNTA(AG$1:AG19)&lt;=28,1,NA())</f>
        <v>#N/A</v>
      </c>
      <c r="AH20" s="1" t="e">
        <f ca="1">IF(AH$30+COUNTA(AH$1:AH19)&lt;=28,1,NA())</f>
        <v>#N/A</v>
      </c>
      <c r="AI20" s="1" t="e">
        <f ca="1">IF(AI$30+COUNTA(AI$1:AI19)&lt;=28,1,NA())</f>
        <v>#N/A</v>
      </c>
      <c r="AJ20" s="1" t="e">
        <f ca="1">IF(AJ$30+COUNTA(AJ$1:AJ19)&lt;=28,1,NA())</f>
        <v>#N/A</v>
      </c>
      <c r="AK20" s="1" t="e">
        <f ca="1">IF(AK$30+COUNTA(AK$1:AK19)&lt;=28,1,NA())</f>
        <v>#N/A</v>
      </c>
      <c r="AL20" s="1" t="e">
        <f ca="1">IF(AL$30+COUNTA(AL$1:AL19)&lt;=28,1,NA())</f>
        <v>#N/A</v>
      </c>
      <c r="AM20" s="1" t="e">
        <f ca="1">IF(AM$30+COUNTA(AM$1:AM19)&lt;=28,1,NA())</f>
        <v>#N/A</v>
      </c>
      <c r="AN20" s="1" t="e">
        <f ca="1">IF(AN$30+COUNTA(AN$1:AN19)&lt;=28,1,NA())</f>
        <v>#N/A</v>
      </c>
      <c r="AO20" s="1" t="e">
        <f ca="1">IF(AO$30+COUNTA(AO$1:AO19)&lt;=28,1,NA())</f>
        <v>#N/A</v>
      </c>
      <c r="AP20" s="1" t="e">
        <f ca="1">IF(AP$30+COUNTA(AP$1:AP19)&lt;=28,1,NA())</f>
        <v>#N/A</v>
      </c>
      <c r="AQ20" s="1" t="e">
        <f ca="1">IF(AQ$30+COUNTA(AQ$1:AQ19)&lt;=28,1,NA())</f>
        <v>#N/A</v>
      </c>
      <c r="AR20" s="1" t="e">
        <f ca="1">IF(AR$30+COUNTA(AR$1:AR19)&lt;=28,1,NA())</f>
        <v>#N/A</v>
      </c>
      <c r="AS20" s="1" t="e">
        <f ca="1">IF(AS$30+COUNTA(AS$1:AS19)&lt;=28,1,NA())</f>
        <v>#N/A</v>
      </c>
      <c r="AT20" s="1" t="e">
        <f ca="1">IF(AT$30+COUNTA(AT$1:AT19)&lt;=28,1,NA())</f>
        <v>#N/A</v>
      </c>
      <c r="AU20" s="1" t="e">
        <f ca="1">IF(AU$30+COUNTA(AU$1:AU19)&lt;=28,1,NA())</f>
        <v>#N/A</v>
      </c>
      <c r="AV20" s="1" t="e">
        <f ca="1">IF(AV$30+COUNTA(AV$1:AV19)&lt;=28,1,NA())</f>
        <v>#N/A</v>
      </c>
      <c r="AW20" s="1" t="e">
        <f ca="1">IF(AW$30+COUNTA(AW$1:AW19)&lt;=28,1,NA())</f>
        <v>#N/A</v>
      </c>
      <c r="AX20" s="1" t="e">
        <f ca="1">IF(AX$30+COUNTA(AX$1:AX19)&lt;=28,1,NA())</f>
        <v>#N/A</v>
      </c>
      <c r="AY20" s="8"/>
      <c r="AZ20" s="33" t="str">
        <f t="shared" si="36"/>
        <v>2010:</v>
      </c>
      <c r="BA20" s="32"/>
      <c r="BB20" s="11" t="e">
        <f t="shared" si="37"/>
        <v>#DIV/0!</v>
      </c>
      <c r="BC20" s="11" t="e">
        <f>BB20</f>
        <v>#DIV/0!</v>
      </c>
      <c r="BD20" s="11" t="e">
        <f>SUM($BC$2:BC20)</f>
        <v>#DIV/0!</v>
      </c>
      <c r="BE20" s="11"/>
      <c r="BF20" s="12"/>
      <c r="BQ20" s="44"/>
      <c r="BR20" s="34"/>
      <c r="BS20" s="74" t="s">
        <v>633</v>
      </c>
      <c r="BT20" s="62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I20" s="1" t="str">
        <f>IFERROR(IF(FIND($CH$2,Table1[Date5s]),ROW()),"")</f>
        <v/>
      </c>
      <c r="CJ20" s="1" t="e">
        <f t="shared" si="39"/>
        <v>#N/A</v>
      </c>
      <c r="CK20" s="1" t="e">
        <f t="shared" ca="1" si="2"/>
        <v>#N/A</v>
      </c>
      <c r="CL20" s="1" t="e">
        <f t="shared" ca="1" si="3"/>
        <v>#N/A</v>
      </c>
      <c r="CM20" s="1" t="e">
        <f t="shared" ca="1" si="4"/>
        <v>#N/A</v>
      </c>
      <c r="CN20" s="1" t="e">
        <f t="shared" ca="1" si="5"/>
        <v>#N/A</v>
      </c>
      <c r="CO20" s="1" t="e">
        <f t="shared" ca="1" si="6"/>
        <v>#N/A</v>
      </c>
      <c r="CP20" s="1" t="e">
        <f t="shared" ca="1" si="7"/>
        <v>#N/A</v>
      </c>
      <c r="CQ20" s="1" t="e">
        <f t="shared" ca="1" si="8"/>
        <v>#N/A</v>
      </c>
      <c r="CR20" s="1" t="e">
        <f t="shared" ca="1" si="9"/>
        <v>#N/A</v>
      </c>
      <c r="CS20" s="1" t="e">
        <f t="shared" ca="1" si="10"/>
        <v>#N/A</v>
      </c>
      <c r="CU20" s="1" t="e">
        <f t="shared" ca="1" si="40"/>
        <v>#N/A</v>
      </c>
      <c r="CV20" s="1" t="e">
        <f t="shared" ca="1" si="11"/>
        <v>#N/A</v>
      </c>
      <c r="CW20" s="1" t="e">
        <f t="shared" ca="1" si="12"/>
        <v>#N/A</v>
      </c>
      <c r="CX20" s="1" t="e">
        <f t="shared" ca="1" si="13"/>
        <v>#N/A</v>
      </c>
      <c r="DI20" s="1" t="str">
        <f>IFERROR(IF(FIND(1920,Table1[Date 10s]),ROW()),"")</f>
        <v/>
      </c>
      <c r="DJ20" s="1" t="str">
        <f t="shared" ca="1" si="14"/>
        <v/>
      </c>
      <c r="DM20" s="1" t="str">
        <f>IFERROR(IF(FIND(1930,Table1[Date 10s]),ROW()),"")</f>
        <v/>
      </c>
      <c r="DN20" s="1" t="str">
        <f t="shared" ca="1" si="15"/>
        <v/>
      </c>
      <c r="DQ20" s="1" t="str">
        <f>IFERROR(IF(FIND(1940,Table1[Date 10s]),ROW()),"")</f>
        <v/>
      </c>
      <c r="DR20" s="1" t="str">
        <f t="shared" ca="1" si="16"/>
        <v/>
      </c>
      <c r="DU20" s="1" t="str">
        <f>IFERROR(IF(FIND(1950,Table1[Date 10s]),ROW()),"")</f>
        <v/>
      </c>
      <c r="DV20" s="1">
        <f t="shared" ca="1" si="17"/>
        <v>8.1</v>
      </c>
      <c r="DY20" s="1" t="str">
        <f>IFERROR(IF(FIND(1960,Table1[Date 10s]),ROW()),"")</f>
        <v/>
      </c>
      <c r="DZ20" s="1">
        <f t="shared" ca="1" si="18"/>
        <v>8</v>
      </c>
      <c r="EC20" s="1" t="str">
        <f>IFERROR(IF(FIND(1970,Table1[Date 10s]),ROW()),"")</f>
        <v/>
      </c>
      <c r="ED20" s="1">
        <f t="shared" ca="1" si="19"/>
        <v>8</v>
      </c>
      <c r="EG20" s="1" t="str">
        <f>IFERROR(IF(FIND(1980,Table1[Date 10s]),ROW()),"")</f>
        <v/>
      </c>
      <c r="EH20" s="1">
        <f t="shared" ca="1" si="20"/>
        <v>8.1999999999999993</v>
      </c>
      <c r="EK20" s="1">
        <f>IFERROR(IF(FIND(1990,Table1[Date 10s]),ROW()),"")</f>
        <v>20</v>
      </c>
      <c r="EL20" s="1">
        <f t="shared" ca="1" si="21"/>
        <v>8.3000000000000007</v>
      </c>
      <c r="EO20" s="1" t="str">
        <f>IFERROR(IF(FIND(2000,Table1[Date 10s]),ROW()),"")</f>
        <v/>
      </c>
      <c r="EP20" s="1">
        <f t="shared" ca="1" si="22"/>
        <v>8.1999999999999993</v>
      </c>
      <c r="ES20" s="1" t="str">
        <f>IFERROR(IF(FIND(2010,Table1[Date 10s]),ROW()),"")</f>
        <v/>
      </c>
      <c r="ET20" s="1">
        <f t="shared" ca="1" si="23"/>
        <v>8</v>
      </c>
      <c r="EU20" s="1"/>
    </row>
    <row r="21" spans="1:151" ht="15.75" thickBot="1">
      <c r="A21" s="1">
        <v>20</v>
      </c>
      <c r="B21" s="1">
        <v>8.6999999999999993</v>
      </c>
      <c r="C21" s="1" t="s">
        <v>63</v>
      </c>
      <c r="D21" s="1" t="s">
        <v>64</v>
      </c>
      <c r="E21" s="1">
        <v>2002</v>
      </c>
      <c r="F21" s="1">
        <v>2000</v>
      </c>
      <c r="G21" s="1">
        <v>2000</v>
      </c>
      <c r="H21" s="1" t="s">
        <v>65</v>
      </c>
      <c r="I21" s="2">
        <v>680983</v>
      </c>
      <c r="K21" s="1">
        <f t="shared" si="0"/>
        <v>8.6999999999999993</v>
      </c>
      <c r="L21" s="3">
        <f>Table1[[#This Row],[Votes]]</f>
        <v>680983</v>
      </c>
      <c r="AE21">
        <v>21</v>
      </c>
      <c r="AF21" s="1" t="e">
        <f ca="1">IF(AF$30+COUNTA(AF$1:AF20)&lt;=28,1,NA())</f>
        <v>#N/A</v>
      </c>
      <c r="AG21" s="1" t="e">
        <f ca="1">IF(AG$30+COUNTA(AG$1:AG20)&lt;=28,1,NA())</f>
        <v>#N/A</v>
      </c>
      <c r="AH21" s="1" t="e">
        <f ca="1">IF(AH$30+COUNTA(AH$1:AH20)&lt;=28,1,NA())</f>
        <v>#N/A</v>
      </c>
      <c r="AI21" s="1" t="e">
        <f ca="1">IF(AI$30+COUNTA(AI$1:AI20)&lt;=28,1,NA())</f>
        <v>#N/A</v>
      </c>
      <c r="AJ21" s="1" t="e">
        <f ca="1">IF(AJ$30+COUNTA(AJ$1:AJ20)&lt;=28,1,NA())</f>
        <v>#N/A</v>
      </c>
      <c r="AK21" s="1" t="e">
        <f ca="1">IF(AK$30+COUNTA(AK$1:AK20)&lt;=28,1,NA())</f>
        <v>#N/A</v>
      </c>
      <c r="AL21" s="1" t="e">
        <f ca="1">IF(AL$30+COUNTA(AL$1:AL20)&lt;=28,1,NA())</f>
        <v>#N/A</v>
      </c>
      <c r="AM21" s="1" t="e">
        <f ca="1">IF(AM$30+COUNTA(AM$1:AM20)&lt;=28,1,NA())</f>
        <v>#N/A</v>
      </c>
      <c r="AN21" s="1" t="e">
        <f ca="1">IF(AN$30+COUNTA(AN$1:AN20)&lt;=28,1,NA())</f>
        <v>#N/A</v>
      </c>
      <c r="AO21" s="1" t="e">
        <f ca="1">IF(AO$30+COUNTA(AO$1:AO20)&lt;=28,1,NA())</f>
        <v>#N/A</v>
      </c>
      <c r="AP21" s="1" t="e">
        <f ca="1">IF(AP$30+COUNTA(AP$1:AP20)&lt;=28,1,NA())</f>
        <v>#N/A</v>
      </c>
      <c r="AQ21" s="1" t="e">
        <f ca="1">IF(AQ$30+COUNTA(AQ$1:AQ20)&lt;=28,1,NA())</f>
        <v>#N/A</v>
      </c>
      <c r="AR21" s="1" t="e">
        <f ca="1">IF(AR$30+COUNTA(AR$1:AR20)&lt;=28,1,NA())</f>
        <v>#N/A</v>
      </c>
      <c r="AS21" s="1" t="e">
        <f ca="1">IF(AS$30+COUNTA(AS$1:AS20)&lt;=28,1,NA())</f>
        <v>#N/A</v>
      </c>
      <c r="AT21" s="1" t="e">
        <f ca="1">IF(AT$30+COUNTA(AT$1:AT20)&lt;=28,1,NA())</f>
        <v>#N/A</v>
      </c>
      <c r="AU21" s="1" t="e">
        <f ca="1">IF(AU$30+COUNTA(AU$1:AU20)&lt;=28,1,NA())</f>
        <v>#N/A</v>
      </c>
      <c r="AV21" s="1" t="e">
        <f ca="1">IF(AV$30+COUNTA(AV$1:AV20)&lt;=28,1,NA())</f>
        <v>#N/A</v>
      </c>
      <c r="AW21" s="1" t="e">
        <f ca="1">IF(AW$30+COUNTA(AW$1:AW20)&lt;=28,1,NA())</f>
        <v>#N/A</v>
      </c>
      <c r="AX21" s="1" t="e">
        <f ca="1">IF(AX$30+COUNTA(AX$1:AX20)&lt;=28,1,NA())</f>
        <v>#N/A</v>
      </c>
      <c r="BB21" s="12"/>
      <c r="BC21" s="12"/>
      <c r="BD21" s="12"/>
      <c r="BE21" s="12"/>
      <c r="BF21" s="12"/>
      <c r="BQ21" s="44"/>
      <c r="BR21" s="34"/>
      <c r="BS21" s="75" t="s">
        <v>634</v>
      </c>
      <c r="BT21" s="63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I21" s="1" t="str">
        <f>IFERROR(IF(FIND($CH$2,Table1[Date5s]),ROW()),"")</f>
        <v/>
      </c>
      <c r="CJ21" s="1" t="e">
        <f t="shared" si="39"/>
        <v>#N/A</v>
      </c>
      <c r="CK21" s="1" t="e">
        <f t="shared" ca="1" si="2"/>
        <v>#N/A</v>
      </c>
      <c r="CL21" s="1" t="e">
        <f t="shared" ca="1" si="3"/>
        <v>#N/A</v>
      </c>
      <c r="CM21" s="1" t="e">
        <f t="shared" ca="1" si="4"/>
        <v>#N/A</v>
      </c>
      <c r="CN21" s="1" t="e">
        <f t="shared" ca="1" si="5"/>
        <v>#N/A</v>
      </c>
      <c r="CO21" s="1" t="e">
        <f t="shared" ca="1" si="6"/>
        <v>#N/A</v>
      </c>
      <c r="CP21" s="1" t="e">
        <f t="shared" ca="1" si="7"/>
        <v>#N/A</v>
      </c>
      <c r="CQ21" s="1" t="e">
        <f t="shared" ca="1" si="8"/>
        <v>#N/A</v>
      </c>
      <c r="CR21" s="1" t="e">
        <f t="shared" ca="1" si="9"/>
        <v>#N/A</v>
      </c>
      <c r="CS21" s="1" t="e">
        <f t="shared" ca="1" si="10"/>
        <v>#N/A</v>
      </c>
      <c r="CU21" s="1" t="e">
        <f t="shared" ca="1" si="40"/>
        <v>#N/A</v>
      </c>
      <c r="CV21" s="1" t="e">
        <f t="shared" ca="1" si="11"/>
        <v>#N/A</v>
      </c>
      <c r="CW21" s="1" t="e">
        <f t="shared" ca="1" si="12"/>
        <v>#N/A</v>
      </c>
      <c r="CX21" s="1" t="e">
        <f t="shared" ca="1" si="13"/>
        <v>#N/A</v>
      </c>
      <c r="DI21" s="1" t="str">
        <f>IFERROR(IF(FIND(1920,Table1[Date 10s]),ROW()),"")</f>
        <v/>
      </c>
      <c r="DJ21" s="1" t="str">
        <f t="shared" ca="1" si="14"/>
        <v/>
      </c>
      <c r="DM21" s="1" t="str">
        <f>IFERROR(IF(FIND(1930,Table1[Date 10s]),ROW()),"")</f>
        <v/>
      </c>
      <c r="DN21" s="1" t="str">
        <f t="shared" ca="1" si="15"/>
        <v/>
      </c>
      <c r="DQ21" s="1" t="str">
        <f>IFERROR(IF(FIND(1940,Table1[Date 10s]),ROW()),"")</f>
        <v/>
      </c>
      <c r="DR21" s="1" t="str">
        <f t="shared" ca="1" si="16"/>
        <v/>
      </c>
      <c r="DU21" s="1" t="str">
        <f>IFERROR(IF(FIND(1950,Table1[Date 10s]),ROW()),"")</f>
        <v/>
      </c>
      <c r="DV21" s="1">
        <f t="shared" ca="1" si="17"/>
        <v>8.1</v>
      </c>
      <c r="DY21" s="1" t="str">
        <f>IFERROR(IF(FIND(1960,Table1[Date 10s]),ROW()),"")</f>
        <v/>
      </c>
      <c r="DZ21" s="1">
        <f t="shared" ca="1" si="18"/>
        <v>8</v>
      </c>
      <c r="EC21" s="1" t="str">
        <f>IFERROR(IF(FIND(1970,Table1[Date 10s]),ROW()),"")</f>
        <v/>
      </c>
      <c r="ED21" s="1">
        <f t="shared" ca="1" si="19"/>
        <v>8</v>
      </c>
      <c r="EG21" s="1" t="str">
        <f>IFERROR(IF(FIND(1980,Table1[Date 10s]),ROW()),"")</f>
        <v/>
      </c>
      <c r="EH21" s="1">
        <f t="shared" ca="1" si="20"/>
        <v>8.1</v>
      </c>
      <c r="EK21" s="1" t="str">
        <f>IFERROR(IF(FIND(1990,Table1[Date 10s]),ROW()),"")</f>
        <v/>
      </c>
      <c r="EL21" s="1">
        <f t="shared" ca="1" si="21"/>
        <v>8.3000000000000007</v>
      </c>
      <c r="EO21" s="1">
        <f>IFERROR(IF(FIND(2000,Table1[Date 10s]),ROW()),"")</f>
        <v>21</v>
      </c>
      <c r="EP21" s="1">
        <f t="shared" ca="1" si="22"/>
        <v>8.1999999999999993</v>
      </c>
      <c r="ES21" s="1" t="str">
        <f>IFERROR(IF(FIND(2010,Table1[Date 10s]),ROW()),"")</f>
        <v/>
      </c>
      <c r="ET21" s="1">
        <f t="shared" ca="1" si="23"/>
        <v>8</v>
      </c>
      <c r="EU21" s="1"/>
    </row>
    <row r="22" spans="1:151">
      <c r="A22" s="1">
        <v>21</v>
      </c>
      <c r="B22" s="1">
        <v>8.6</v>
      </c>
      <c r="C22" s="1" t="s">
        <v>66</v>
      </c>
      <c r="D22" s="1" t="s">
        <v>67</v>
      </c>
      <c r="E22" s="1">
        <v>2002</v>
      </c>
      <c r="F22" s="1">
        <v>2000</v>
      </c>
      <c r="G22" s="1">
        <v>2000</v>
      </c>
      <c r="H22" s="1" t="s">
        <v>65</v>
      </c>
      <c r="I22" s="2">
        <v>349902</v>
      </c>
      <c r="K22" s="1">
        <f t="shared" si="0"/>
        <v>8.6</v>
      </c>
      <c r="L22" s="3">
        <f>Table1[[#This Row],[Votes]]</f>
        <v>349902</v>
      </c>
      <c r="AE22">
        <v>22</v>
      </c>
      <c r="AF22" s="1" t="e">
        <f ca="1">IF(AF$30+COUNTA(AF$1:AF21)&lt;=28,1,NA())</f>
        <v>#N/A</v>
      </c>
      <c r="AG22" s="1" t="e">
        <f ca="1">IF(AG$30+COUNTA(AG$1:AG21)&lt;=28,1,NA())</f>
        <v>#N/A</v>
      </c>
      <c r="AH22" s="1" t="e">
        <f ca="1">IF(AH$30+COUNTA(AH$1:AH21)&lt;=28,1,NA())</f>
        <v>#N/A</v>
      </c>
      <c r="AI22" s="1" t="e">
        <f ca="1">IF(AI$30+COUNTA(AI$1:AI21)&lt;=28,1,NA())</f>
        <v>#N/A</v>
      </c>
      <c r="AJ22" s="1" t="e">
        <f ca="1">IF(AJ$30+COUNTA(AJ$1:AJ21)&lt;=28,1,NA())</f>
        <v>#N/A</v>
      </c>
      <c r="AK22" s="1" t="e">
        <f ca="1">IF(AK$30+COUNTA(AK$1:AK21)&lt;=28,1,NA())</f>
        <v>#N/A</v>
      </c>
      <c r="AL22" s="1" t="e">
        <f ca="1">IF(AL$30+COUNTA(AL$1:AL21)&lt;=28,1,NA())</f>
        <v>#N/A</v>
      </c>
      <c r="AM22" s="1" t="e">
        <f ca="1">IF(AM$30+COUNTA(AM$1:AM21)&lt;=28,1,NA())</f>
        <v>#N/A</v>
      </c>
      <c r="AN22" s="1" t="e">
        <f ca="1">IF(AN$30+COUNTA(AN$1:AN21)&lt;=28,1,NA())</f>
        <v>#N/A</v>
      </c>
      <c r="AO22" s="1" t="e">
        <f ca="1">IF(AO$30+COUNTA(AO$1:AO21)&lt;=28,1,NA())</f>
        <v>#N/A</v>
      </c>
      <c r="AP22" s="1" t="e">
        <f ca="1">IF(AP$30+COUNTA(AP$1:AP21)&lt;=28,1,NA())</f>
        <v>#N/A</v>
      </c>
      <c r="AQ22" s="1" t="e">
        <f ca="1">IF(AQ$30+COUNTA(AQ$1:AQ21)&lt;=28,1,NA())</f>
        <v>#N/A</v>
      </c>
      <c r="AR22" s="1" t="e">
        <f ca="1">IF(AR$30+COUNTA(AR$1:AR21)&lt;=28,1,NA())</f>
        <v>#N/A</v>
      </c>
      <c r="AS22" s="1" t="e">
        <f ca="1">IF(AS$30+COUNTA(AS$1:AS21)&lt;=28,1,NA())</f>
        <v>#N/A</v>
      </c>
      <c r="AT22" s="1" t="e">
        <f ca="1">IF(AT$30+COUNTA(AT$1:AT21)&lt;=28,1,NA())</f>
        <v>#N/A</v>
      </c>
      <c r="AU22" s="1" t="e">
        <f ca="1">IF(AU$30+COUNTA(AU$1:AU21)&lt;=28,1,NA())</f>
        <v>#N/A</v>
      </c>
      <c r="AV22" s="1" t="e">
        <f ca="1">IF(AV$30+COUNTA(AV$1:AV21)&lt;=28,1,NA())</f>
        <v>#N/A</v>
      </c>
      <c r="AW22" s="1" t="e">
        <f ca="1">IF(AW$30+COUNTA(AW$1:AW21)&lt;=28,1,NA())</f>
        <v>#N/A</v>
      </c>
      <c r="AX22" s="1" t="e">
        <f ca="1">IF(AX$30+COUNTA(AX$1:AX21)&lt;=28,1,NA())</f>
        <v>#N/A</v>
      </c>
      <c r="BB22" s="12"/>
      <c r="BC22" s="12"/>
      <c r="BD22" s="12"/>
      <c r="BE22" s="12"/>
      <c r="BF22" s="12"/>
      <c r="BQ22" s="4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I22" s="1" t="str">
        <f>IFERROR(IF(FIND($CH$2,Table1[Date5s]),ROW()),"")</f>
        <v/>
      </c>
      <c r="CJ22" s="1" t="e">
        <f t="shared" si="39"/>
        <v>#N/A</v>
      </c>
      <c r="CK22" s="1" t="e">
        <f t="shared" ca="1" si="2"/>
        <v>#N/A</v>
      </c>
      <c r="CL22" s="1" t="e">
        <f t="shared" ca="1" si="3"/>
        <v>#N/A</v>
      </c>
      <c r="CM22" s="1" t="e">
        <f t="shared" ca="1" si="4"/>
        <v>#N/A</v>
      </c>
      <c r="CN22" s="1" t="e">
        <f t="shared" ca="1" si="5"/>
        <v>#N/A</v>
      </c>
      <c r="CO22" s="1" t="e">
        <f t="shared" ca="1" si="6"/>
        <v>#N/A</v>
      </c>
      <c r="CP22" s="1" t="e">
        <f t="shared" ca="1" si="7"/>
        <v>#N/A</v>
      </c>
      <c r="CQ22" s="1" t="e">
        <f t="shared" ca="1" si="8"/>
        <v>#N/A</v>
      </c>
      <c r="CR22" s="1" t="e">
        <f t="shared" ca="1" si="9"/>
        <v>#N/A</v>
      </c>
      <c r="CS22" s="1" t="e">
        <f t="shared" ca="1" si="10"/>
        <v>#N/A</v>
      </c>
      <c r="CU22" s="1" t="e">
        <f t="shared" ca="1" si="40"/>
        <v>#N/A</v>
      </c>
      <c r="CV22" s="1" t="e">
        <f t="shared" ca="1" si="11"/>
        <v>#N/A</v>
      </c>
      <c r="CW22" s="1" t="e">
        <f t="shared" ca="1" si="12"/>
        <v>#N/A</v>
      </c>
      <c r="CX22" s="1" t="e">
        <f t="shared" ca="1" si="13"/>
        <v>#N/A</v>
      </c>
      <c r="DI22" s="1" t="str">
        <f>IFERROR(IF(FIND(1920,Table1[Date 10s]),ROW()),"")</f>
        <v/>
      </c>
      <c r="DJ22" s="1" t="str">
        <f t="shared" ca="1" si="14"/>
        <v/>
      </c>
      <c r="DM22" s="1" t="str">
        <f>IFERROR(IF(FIND(1930,Table1[Date 10s]),ROW()),"")</f>
        <v/>
      </c>
      <c r="DN22" s="1" t="str">
        <f t="shared" ca="1" si="15"/>
        <v/>
      </c>
      <c r="DQ22" s="1" t="str">
        <f>IFERROR(IF(FIND(1940,Table1[Date 10s]),ROW()),"")</f>
        <v/>
      </c>
      <c r="DR22" s="1" t="str">
        <f t="shared" ca="1" si="16"/>
        <v/>
      </c>
      <c r="DU22" s="1" t="str">
        <f>IFERROR(IF(FIND(1950,Table1[Date 10s]),ROW()),"")</f>
        <v/>
      </c>
      <c r="DV22" s="1">
        <f t="shared" ca="1" si="17"/>
        <v>8.1</v>
      </c>
      <c r="DY22" s="1" t="str">
        <f>IFERROR(IF(FIND(1960,Table1[Date 10s]),ROW()),"")</f>
        <v/>
      </c>
      <c r="DZ22" s="1">
        <f t="shared" ca="1" si="18"/>
        <v>8</v>
      </c>
      <c r="EC22" s="1" t="str">
        <f>IFERROR(IF(FIND(1970,Table1[Date 10s]),ROW()),"")</f>
        <v/>
      </c>
      <c r="ED22" s="1">
        <f t="shared" ca="1" si="19"/>
        <v>8</v>
      </c>
      <c r="EG22" s="1" t="str">
        <f>IFERROR(IF(FIND(1980,Table1[Date 10s]),ROW()),"")</f>
        <v/>
      </c>
      <c r="EH22" s="1">
        <f t="shared" ca="1" si="20"/>
        <v>8.1</v>
      </c>
      <c r="EK22" s="1" t="str">
        <f>IFERROR(IF(FIND(1990,Table1[Date 10s]),ROW()),"")</f>
        <v/>
      </c>
      <c r="EL22" s="1">
        <f t="shared" ca="1" si="21"/>
        <v>8.3000000000000007</v>
      </c>
      <c r="EO22" s="1">
        <f>IFERROR(IF(FIND(2000,Table1[Date 10s]),ROW()),"")</f>
        <v>22</v>
      </c>
      <c r="EP22" s="1">
        <f t="shared" ca="1" si="22"/>
        <v>8.1999999999999993</v>
      </c>
      <c r="ES22" s="1" t="str">
        <f>IFERROR(IF(FIND(2010,Table1[Date 10s]),ROW()),"")</f>
        <v/>
      </c>
      <c r="ET22" s="1" t="str">
        <f t="shared" ca="1" si="23"/>
        <v/>
      </c>
      <c r="EU22" s="1"/>
    </row>
    <row r="23" spans="1:151">
      <c r="A23" s="1">
        <v>22</v>
      </c>
      <c r="B23" s="1">
        <v>8.6</v>
      </c>
      <c r="C23" s="1" t="s">
        <v>68</v>
      </c>
      <c r="D23" s="1" t="s">
        <v>69</v>
      </c>
      <c r="E23" s="1">
        <v>1991</v>
      </c>
      <c r="F23" s="1">
        <v>1990</v>
      </c>
      <c r="G23" s="1">
        <v>1990</v>
      </c>
      <c r="H23" s="1" t="s">
        <v>70</v>
      </c>
      <c r="I23" s="2">
        <v>527492</v>
      </c>
      <c r="K23" s="1">
        <f t="shared" si="0"/>
        <v>8.6</v>
      </c>
      <c r="L23" s="3">
        <f>Table1[[#This Row],[Votes]]</f>
        <v>527492</v>
      </c>
      <c r="AE23">
        <v>23</v>
      </c>
      <c r="AF23" s="1" t="e">
        <f ca="1">IF(AF$30+COUNTA(AF$1:AF22)&lt;=28,1,NA())</f>
        <v>#N/A</v>
      </c>
      <c r="AG23" s="1" t="e">
        <f ca="1">IF(AG$30+COUNTA(AG$1:AG22)&lt;=28,1,NA())</f>
        <v>#N/A</v>
      </c>
      <c r="AH23" s="1" t="e">
        <f ca="1">IF(AH$30+COUNTA(AH$1:AH22)&lt;=28,1,NA())</f>
        <v>#N/A</v>
      </c>
      <c r="AI23" s="1" t="e">
        <f ca="1">IF(AI$30+COUNTA(AI$1:AI22)&lt;=28,1,NA())</f>
        <v>#N/A</v>
      </c>
      <c r="AJ23" s="1" t="e">
        <f ca="1">IF(AJ$30+COUNTA(AJ$1:AJ22)&lt;=28,1,NA())</f>
        <v>#N/A</v>
      </c>
      <c r="AK23" s="1" t="e">
        <f ca="1">IF(AK$30+COUNTA(AK$1:AK22)&lt;=28,1,NA())</f>
        <v>#N/A</v>
      </c>
      <c r="AL23" s="1" t="e">
        <f ca="1">IF(AL$30+COUNTA(AL$1:AL22)&lt;=28,1,NA())</f>
        <v>#N/A</v>
      </c>
      <c r="AM23" s="1" t="e">
        <f ca="1">IF(AM$30+COUNTA(AM$1:AM22)&lt;=28,1,NA())</f>
        <v>#N/A</v>
      </c>
      <c r="AN23" s="1" t="e">
        <f ca="1">IF(AN$30+COUNTA(AN$1:AN22)&lt;=28,1,NA())</f>
        <v>#N/A</v>
      </c>
      <c r="AO23" s="1" t="e">
        <f ca="1">IF(AO$30+COUNTA(AO$1:AO22)&lt;=28,1,NA())</f>
        <v>#N/A</v>
      </c>
      <c r="AP23" s="1" t="e">
        <f ca="1">IF(AP$30+COUNTA(AP$1:AP22)&lt;=28,1,NA())</f>
        <v>#N/A</v>
      </c>
      <c r="AQ23" s="1" t="e">
        <f ca="1">IF(AQ$30+COUNTA(AQ$1:AQ22)&lt;=28,1,NA())</f>
        <v>#N/A</v>
      </c>
      <c r="AR23" s="1" t="e">
        <f ca="1">IF(AR$30+COUNTA(AR$1:AR22)&lt;=28,1,NA())</f>
        <v>#N/A</v>
      </c>
      <c r="AS23" s="1" t="e">
        <f ca="1">IF(AS$30+COUNTA(AS$1:AS22)&lt;=28,1,NA())</f>
        <v>#N/A</v>
      </c>
      <c r="AT23" s="1" t="e">
        <f ca="1">IF(AT$30+COUNTA(AT$1:AT22)&lt;=28,1,NA())</f>
        <v>#N/A</v>
      </c>
      <c r="AU23" s="1" t="e">
        <f ca="1">IF(AU$30+COUNTA(AU$1:AU22)&lt;=28,1,NA())</f>
        <v>#N/A</v>
      </c>
      <c r="AV23" s="1" t="e">
        <f ca="1">IF(AV$30+COUNTA(AV$1:AV22)&lt;=28,1,NA())</f>
        <v>#N/A</v>
      </c>
      <c r="AW23" s="1" t="e">
        <f ca="1">IF(AW$30+COUNTA(AW$1:AW22)&lt;=28,1,NA())</f>
        <v>#N/A</v>
      </c>
      <c r="AX23" s="1" t="e">
        <f ca="1">IF(AX$30+COUNTA(AX$1:AX22)&lt;=28,1,NA())</f>
        <v>#N/A</v>
      </c>
      <c r="CI23" s="1" t="str">
        <f>IFERROR(IF(FIND($CH$2,Table1[Date5s]),ROW()),"")</f>
        <v/>
      </c>
      <c r="CJ23" s="1" t="e">
        <f t="shared" si="39"/>
        <v>#N/A</v>
      </c>
      <c r="CK23" s="1" t="e">
        <f t="shared" ca="1" si="2"/>
        <v>#N/A</v>
      </c>
      <c r="CL23" s="1" t="e">
        <f t="shared" ca="1" si="3"/>
        <v>#N/A</v>
      </c>
      <c r="CM23" s="1" t="e">
        <f t="shared" ca="1" si="4"/>
        <v>#N/A</v>
      </c>
      <c r="CN23" s="1" t="e">
        <f t="shared" ca="1" si="5"/>
        <v>#N/A</v>
      </c>
      <c r="CO23" s="1" t="e">
        <f t="shared" ca="1" si="6"/>
        <v>#N/A</v>
      </c>
      <c r="CP23" s="1" t="e">
        <f t="shared" ca="1" si="7"/>
        <v>#N/A</v>
      </c>
      <c r="CQ23" s="1" t="e">
        <f t="shared" ca="1" si="8"/>
        <v>#N/A</v>
      </c>
      <c r="CR23" s="1" t="e">
        <f t="shared" ca="1" si="9"/>
        <v>#N/A</v>
      </c>
      <c r="CS23" s="1" t="e">
        <f t="shared" ca="1" si="10"/>
        <v>#N/A</v>
      </c>
      <c r="CU23" s="1" t="e">
        <f t="shared" ca="1" si="40"/>
        <v>#N/A</v>
      </c>
      <c r="CV23" s="1" t="e">
        <f t="shared" ca="1" si="11"/>
        <v>#N/A</v>
      </c>
      <c r="CW23" s="1" t="e">
        <f t="shared" ca="1" si="12"/>
        <v>#N/A</v>
      </c>
      <c r="CX23" s="1" t="e">
        <f t="shared" ca="1" si="13"/>
        <v>#N/A</v>
      </c>
      <c r="DI23" s="1" t="str">
        <f>IFERROR(IF(FIND(1920,Table1[Date 10s]),ROW()),"")</f>
        <v/>
      </c>
      <c r="DJ23" s="1" t="str">
        <f t="shared" ca="1" si="14"/>
        <v/>
      </c>
      <c r="DM23" s="1" t="str">
        <f>IFERROR(IF(FIND(1930,Table1[Date 10s]),ROW()),"")</f>
        <v/>
      </c>
      <c r="DN23" s="1" t="str">
        <f t="shared" ca="1" si="15"/>
        <v/>
      </c>
      <c r="DQ23" s="1" t="str">
        <f>IFERROR(IF(FIND(1940,Table1[Date 10s]),ROW()),"")</f>
        <v/>
      </c>
      <c r="DR23" s="1" t="str">
        <f t="shared" ca="1" si="16"/>
        <v/>
      </c>
      <c r="DU23" s="1" t="str">
        <f>IFERROR(IF(FIND(1950,Table1[Date 10s]),ROW()),"")</f>
        <v/>
      </c>
      <c r="DV23" s="1">
        <f t="shared" ca="1" si="17"/>
        <v>8.1</v>
      </c>
      <c r="DY23" s="1" t="str">
        <f>IFERROR(IF(FIND(1960,Table1[Date 10s]),ROW()),"")</f>
        <v/>
      </c>
      <c r="DZ23" s="1">
        <f t="shared" ca="1" si="18"/>
        <v>8</v>
      </c>
      <c r="EC23" s="1" t="str">
        <f>IFERROR(IF(FIND(1970,Table1[Date 10s]),ROW()),"")</f>
        <v/>
      </c>
      <c r="ED23" s="1">
        <f t="shared" ca="1" si="19"/>
        <v>8</v>
      </c>
      <c r="EG23" s="1" t="str">
        <f>IFERROR(IF(FIND(1980,Table1[Date 10s]),ROW()),"")</f>
        <v/>
      </c>
      <c r="EH23" s="1">
        <f t="shared" ca="1" si="20"/>
        <v>8.1</v>
      </c>
      <c r="EK23" s="1">
        <f>IFERROR(IF(FIND(1990,Table1[Date 10s]),ROW()),"")</f>
        <v>23</v>
      </c>
      <c r="EL23" s="1">
        <f t="shared" ca="1" si="21"/>
        <v>8.3000000000000007</v>
      </c>
      <c r="EO23" s="1" t="str">
        <f>IFERROR(IF(FIND(2000,Table1[Date 10s]),ROW()),"")</f>
        <v/>
      </c>
      <c r="EP23" s="1">
        <f t="shared" ca="1" si="22"/>
        <v>8.1999999999999993</v>
      </c>
      <c r="ES23" s="1" t="str">
        <f>IFERROR(IF(FIND(2010,Table1[Date 10s]),ROW()),"")</f>
        <v/>
      </c>
      <c r="ET23" s="1" t="str">
        <f t="shared" ca="1" si="23"/>
        <v/>
      </c>
      <c r="EU23" s="1"/>
    </row>
    <row r="24" spans="1:151">
      <c r="A24" s="1">
        <v>23</v>
      </c>
      <c r="B24" s="1">
        <v>8.6</v>
      </c>
      <c r="C24" s="1" t="s">
        <v>71</v>
      </c>
      <c r="D24" s="1" t="s">
        <v>72</v>
      </c>
      <c r="E24" s="1">
        <v>1995</v>
      </c>
      <c r="F24" s="1">
        <v>1995</v>
      </c>
      <c r="G24" s="1">
        <v>1990</v>
      </c>
      <c r="H24" s="1" t="s">
        <v>73</v>
      </c>
      <c r="I24" s="2">
        <v>625620</v>
      </c>
      <c r="K24" s="1">
        <f t="shared" si="0"/>
        <v>8.6</v>
      </c>
      <c r="L24" s="3">
        <f>Table1[[#This Row],[Votes]]</f>
        <v>625620</v>
      </c>
      <c r="AE24">
        <v>24</v>
      </c>
      <c r="AF24" s="1" t="e">
        <f ca="1">IF(AF$30+COUNTA(AF$1:AF23)&lt;=28,1,NA())</f>
        <v>#N/A</v>
      </c>
      <c r="AG24" s="1" t="e">
        <f ca="1">IF(AG$30+COUNTA(AG$1:AG23)&lt;=28,1,NA())</f>
        <v>#N/A</v>
      </c>
      <c r="AH24" s="1" t="e">
        <f ca="1">IF(AH$30+COUNTA(AH$1:AH23)&lt;=28,1,NA())</f>
        <v>#N/A</v>
      </c>
      <c r="AI24" s="1" t="e">
        <f ca="1">IF(AI$30+COUNTA(AI$1:AI23)&lt;=28,1,NA())</f>
        <v>#N/A</v>
      </c>
      <c r="AJ24" s="1" t="e">
        <f ca="1">IF(AJ$30+COUNTA(AJ$1:AJ23)&lt;=28,1,NA())</f>
        <v>#N/A</v>
      </c>
      <c r="AK24" s="1" t="e">
        <f ca="1">IF(AK$30+COUNTA(AK$1:AK23)&lt;=28,1,NA())</f>
        <v>#N/A</v>
      </c>
      <c r="AL24" s="1" t="e">
        <f ca="1">IF(AL$30+COUNTA(AL$1:AL23)&lt;=28,1,NA())</f>
        <v>#N/A</v>
      </c>
      <c r="AM24" s="1" t="e">
        <f ca="1">IF(AM$30+COUNTA(AM$1:AM23)&lt;=28,1,NA())</f>
        <v>#N/A</v>
      </c>
      <c r="AN24" s="1" t="e">
        <f ca="1">IF(AN$30+COUNTA(AN$1:AN23)&lt;=28,1,NA())</f>
        <v>#N/A</v>
      </c>
      <c r="AO24" s="1" t="e">
        <f ca="1">IF(AO$30+COUNTA(AO$1:AO23)&lt;=28,1,NA())</f>
        <v>#N/A</v>
      </c>
      <c r="AP24" s="1" t="e">
        <f ca="1">IF(AP$30+COUNTA(AP$1:AP23)&lt;=28,1,NA())</f>
        <v>#N/A</v>
      </c>
      <c r="AQ24" s="1" t="e">
        <f ca="1">IF(AQ$30+COUNTA(AQ$1:AQ23)&lt;=28,1,NA())</f>
        <v>#N/A</v>
      </c>
      <c r="AR24" s="1" t="e">
        <f ca="1">IF(AR$30+COUNTA(AR$1:AR23)&lt;=28,1,NA())</f>
        <v>#N/A</v>
      </c>
      <c r="AS24" s="1" t="e">
        <f ca="1">IF(AS$30+COUNTA(AS$1:AS23)&lt;=28,1,NA())</f>
        <v>#N/A</v>
      </c>
      <c r="AT24" s="1" t="e">
        <f ca="1">IF(AT$30+COUNTA(AT$1:AT23)&lt;=28,1,NA())</f>
        <v>#N/A</v>
      </c>
      <c r="AU24" s="1" t="e">
        <f ca="1">IF(AU$30+COUNTA(AU$1:AU23)&lt;=28,1,NA())</f>
        <v>#N/A</v>
      </c>
      <c r="AV24" s="1" t="e">
        <f ca="1">IF(AV$30+COUNTA(AV$1:AV23)&lt;=28,1,NA())</f>
        <v>#N/A</v>
      </c>
      <c r="AW24" s="1" t="e">
        <f ca="1">IF(AW$30+COUNTA(AW$1:AW23)&lt;=28,1,NA())</f>
        <v>#N/A</v>
      </c>
      <c r="AX24" s="1" t="e">
        <f ca="1">IF(AX$30+COUNTA(AX$1:AX23)&lt;=28,1,NA())</f>
        <v>#N/A</v>
      </c>
      <c r="CI24" s="1" t="str">
        <f>IFERROR(IF(FIND($CH$2,Table1[Date5s]),ROW()),"")</f>
        <v/>
      </c>
      <c r="CJ24" s="1" t="e">
        <f t="shared" si="39"/>
        <v>#N/A</v>
      </c>
      <c r="CK24" s="1" t="e">
        <f t="shared" ca="1" si="2"/>
        <v>#N/A</v>
      </c>
      <c r="CL24" s="1" t="e">
        <f t="shared" ca="1" si="3"/>
        <v>#N/A</v>
      </c>
      <c r="CM24" s="1" t="e">
        <f t="shared" ca="1" si="4"/>
        <v>#N/A</v>
      </c>
      <c r="CN24" s="1" t="e">
        <f t="shared" ca="1" si="5"/>
        <v>#N/A</v>
      </c>
      <c r="CO24" s="1" t="e">
        <f t="shared" ca="1" si="6"/>
        <v>#N/A</v>
      </c>
      <c r="CP24" s="1" t="e">
        <f t="shared" ca="1" si="7"/>
        <v>#N/A</v>
      </c>
      <c r="CQ24" s="1" t="e">
        <f t="shared" ca="1" si="8"/>
        <v>#N/A</v>
      </c>
      <c r="CR24" s="1" t="e">
        <f t="shared" ca="1" si="9"/>
        <v>#N/A</v>
      </c>
      <c r="CS24" s="1" t="e">
        <f t="shared" ca="1" si="10"/>
        <v>#N/A</v>
      </c>
      <c r="CU24" s="1" t="e">
        <f t="shared" ca="1" si="40"/>
        <v>#N/A</v>
      </c>
      <c r="CV24" s="1" t="e">
        <f t="shared" ca="1" si="11"/>
        <v>#N/A</v>
      </c>
      <c r="CW24" s="1" t="e">
        <f t="shared" ca="1" si="12"/>
        <v>#N/A</v>
      </c>
      <c r="CX24" s="1" t="e">
        <f t="shared" ca="1" si="13"/>
        <v>#N/A</v>
      </c>
      <c r="DI24" s="1" t="str">
        <f>IFERROR(IF(FIND(1920,Table1[Date 10s]),ROW()),"")</f>
        <v/>
      </c>
      <c r="DJ24" s="1" t="str">
        <f t="shared" ca="1" si="14"/>
        <v/>
      </c>
      <c r="DM24" s="1" t="str">
        <f>IFERROR(IF(FIND(1930,Table1[Date 10s]),ROW()),"")</f>
        <v/>
      </c>
      <c r="DN24" s="1" t="str">
        <f t="shared" ca="1" si="15"/>
        <v/>
      </c>
      <c r="DQ24" s="1" t="str">
        <f>IFERROR(IF(FIND(1940,Table1[Date 10s]),ROW()),"")</f>
        <v/>
      </c>
      <c r="DR24" s="1" t="str">
        <f t="shared" ca="1" si="16"/>
        <v/>
      </c>
      <c r="DU24" s="1" t="str">
        <f>IFERROR(IF(FIND(1950,Table1[Date 10s]),ROW()),"")</f>
        <v/>
      </c>
      <c r="DV24" s="1">
        <f t="shared" ca="1" si="17"/>
        <v>8.1</v>
      </c>
      <c r="DY24" s="1" t="str">
        <f>IFERROR(IF(FIND(1960,Table1[Date 10s]),ROW()),"")</f>
        <v/>
      </c>
      <c r="DZ24" s="1">
        <f t="shared" ca="1" si="18"/>
        <v>8</v>
      </c>
      <c r="EC24" s="1" t="str">
        <f>IFERROR(IF(FIND(1970,Table1[Date 10s]),ROW()),"")</f>
        <v/>
      </c>
      <c r="ED24" s="1">
        <f t="shared" ca="1" si="19"/>
        <v>7.9</v>
      </c>
      <c r="EG24" s="1" t="str">
        <f>IFERROR(IF(FIND(1980,Table1[Date 10s]),ROW()),"")</f>
        <v/>
      </c>
      <c r="EH24" s="1">
        <f t="shared" ca="1" si="20"/>
        <v>8.1</v>
      </c>
      <c r="EK24" s="1">
        <f>IFERROR(IF(FIND(1990,Table1[Date 10s]),ROW()),"")</f>
        <v>24</v>
      </c>
      <c r="EL24" s="1">
        <f t="shared" ca="1" si="21"/>
        <v>8.3000000000000007</v>
      </c>
      <c r="EO24" s="1" t="str">
        <f>IFERROR(IF(FIND(2000,Table1[Date 10s]),ROW()),"")</f>
        <v/>
      </c>
      <c r="EP24" s="1">
        <f t="shared" ca="1" si="22"/>
        <v>8.1999999999999993</v>
      </c>
      <c r="ES24" s="1" t="str">
        <f>IFERROR(IF(FIND(2010,Table1[Date 10s]),ROW()),"")</f>
        <v/>
      </c>
      <c r="ET24" s="1" t="str">
        <f t="shared" ca="1" si="23"/>
        <v/>
      </c>
      <c r="EU24" s="1"/>
    </row>
    <row r="25" spans="1:151">
      <c r="A25" s="1">
        <v>24</v>
      </c>
      <c r="B25" s="1">
        <v>8.6</v>
      </c>
      <c r="C25" s="1" t="s">
        <v>74</v>
      </c>
      <c r="D25" s="1" t="s">
        <v>75</v>
      </c>
      <c r="E25" s="1">
        <v>1968</v>
      </c>
      <c r="F25" s="1">
        <v>1965</v>
      </c>
      <c r="G25" s="1">
        <v>1960</v>
      </c>
      <c r="H25" s="1" t="s">
        <v>76</v>
      </c>
      <c r="I25" s="2">
        <v>145769</v>
      </c>
      <c r="K25" s="1">
        <f t="shared" si="0"/>
        <v>8.6</v>
      </c>
      <c r="L25" s="3">
        <f>Table1[[#This Row],[Votes]]</f>
        <v>145769</v>
      </c>
      <c r="AE25">
        <v>25</v>
      </c>
      <c r="AF25" s="1" t="e">
        <f ca="1">IF(AF$30+COUNTA(AF$1:AF24)&lt;=28,1,NA())</f>
        <v>#N/A</v>
      </c>
      <c r="AG25" s="1" t="e">
        <f ca="1">IF(AG$30+COUNTA(AG$1:AG24)&lt;=28,1,NA())</f>
        <v>#N/A</v>
      </c>
      <c r="AH25" s="1" t="e">
        <f ca="1">IF(AH$30+COUNTA(AH$1:AH24)&lt;=28,1,NA())</f>
        <v>#N/A</v>
      </c>
      <c r="AI25" s="1" t="e">
        <f ca="1">IF(AI$30+COUNTA(AI$1:AI24)&lt;=28,1,NA())</f>
        <v>#N/A</v>
      </c>
      <c r="AJ25" s="1" t="e">
        <f ca="1">IF(AJ$30+COUNTA(AJ$1:AJ24)&lt;=28,1,NA())</f>
        <v>#N/A</v>
      </c>
      <c r="AK25" s="1" t="e">
        <f ca="1">IF(AK$30+COUNTA(AK$1:AK24)&lt;=28,1,NA())</f>
        <v>#N/A</v>
      </c>
      <c r="AL25" s="1" t="e">
        <f ca="1">IF(AL$30+COUNTA(AL$1:AL24)&lt;=28,1,NA())</f>
        <v>#N/A</v>
      </c>
      <c r="AM25" s="1" t="e">
        <f ca="1">IF(AM$30+COUNTA(AM$1:AM24)&lt;=28,1,NA())</f>
        <v>#N/A</v>
      </c>
      <c r="AN25" s="1" t="e">
        <f ca="1">IF(AN$30+COUNTA(AN$1:AN24)&lt;=28,1,NA())</f>
        <v>#N/A</v>
      </c>
      <c r="AO25" s="1" t="e">
        <f ca="1">IF(AO$30+COUNTA(AO$1:AO24)&lt;=28,1,NA())</f>
        <v>#N/A</v>
      </c>
      <c r="AP25" s="1" t="e">
        <f ca="1">IF(AP$30+COUNTA(AP$1:AP24)&lt;=28,1,NA())</f>
        <v>#N/A</v>
      </c>
      <c r="AQ25" s="1" t="e">
        <f ca="1">IF(AQ$30+COUNTA(AQ$1:AQ24)&lt;=28,1,NA())</f>
        <v>#N/A</v>
      </c>
      <c r="AR25" s="1" t="e">
        <f ca="1">IF(AR$30+COUNTA(AR$1:AR24)&lt;=28,1,NA())</f>
        <v>#N/A</v>
      </c>
      <c r="AS25" s="1" t="e">
        <f ca="1">IF(AS$30+COUNTA(AS$1:AS24)&lt;=28,1,NA())</f>
        <v>#N/A</v>
      </c>
      <c r="AT25" s="1" t="e">
        <f ca="1">IF(AT$30+COUNTA(AT$1:AT24)&lt;=28,1,NA())</f>
        <v>#N/A</v>
      </c>
      <c r="AU25" s="1" t="e">
        <f ca="1">IF(AU$30+COUNTA(AU$1:AU24)&lt;=28,1,NA())</f>
        <v>#N/A</v>
      </c>
      <c r="AV25" s="1" t="e">
        <f ca="1">IF(AV$30+COUNTA(AV$1:AV24)&lt;=28,1,NA())</f>
        <v>#N/A</v>
      </c>
      <c r="AW25" s="1" t="e">
        <f ca="1">IF(AW$30+COUNTA(AW$1:AW24)&lt;=28,1,NA())</f>
        <v>#N/A</v>
      </c>
      <c r="AX25" s="1" t="e">
        <f ca="1">IF(AX$30+COUNTA(AX$1:AX24)&lt;=28,1,NA())</f>
        <v>#N/A</v>
      </c>
      <c r="CI25" s="1" t="str">
        <f>IFERROR(IF(FIND($CH$2,Table1[Date5s]),ROW()),"")</f>
        <v/>
      </c>
      <c r="CJ25" s="1" t="e">
        <f t="shared" si="39"/>
        <v>#N/A</v>
      </c>
      <c r="CK25" s="1" t="e">
        <f t="shared" ca="1" si="2"/>
        <v>#N/A</v>
      </c>
      <c r="CL25" s="1" t="e">
        <f t="shared" ca="1" si="3"/>
        <v>#N/A</v>
      </c>
      <c r="CM25" s="1" t="e">
        <f t="shared" ca="1" si="4"/>
        <v>#N/A</v>
      </c>
      <c r="CN25" s="1" t="e">
        <f t="shared" ca="1" si="5"/>
        <v>#N/A</v>
      </c>
      <c r="CO25" s="1" t="e">
        <f t="shared" ca="1" si="6"/>
        <v>#N/A</v>
      </c>
      <c r="CP25" s="1" t="e">
        <f t="shared" ca="1" si="7"/>
        <v>#N/A</v>
      </c>
      <c r="CQ25" s="1" t="e">
        <f t="shared" ca="1" si="8"/>
        <v>#N/A</v>
      </c>
      <c r="CR25" s="1" t="e">
        <f t="shared" ca="1" si="9"/>
        <v>#N/A</v>
      </c>
      <c r="CS25" s="1" t="e">
        <f t="shared" ca="1" si="10"/>
        <v>#N/A</v>
      </c>
      <c r="CU25" s="1" t="e">
        <f t="shared" ca="1" si="40"/>
        <v>#N/A</v>
      </c>
      <c r="CV25" s="1" t="e">
        <f t="shared" ca="1" si="11"/>
        <v>#N/A</v>
      </c>
      <c r="CW25" s="1" t="e">
        <f t="shared" ca="1" si="12"/>
        <v>#N/A</v>
      </c>
      <c r="CX25" s="1" t="e">
        <f t="shared" ca="1" si="13"/>
        <v>#N/A</v>
      </c>
      <c r="DI25" s="1" t="str">
        <f>IFERROR(IF(FIND(1920,Table1[Date 10s]),ROW()),"")</f>
        <v/>
      </c>
      <c r="DJ25" s="1" t="str">
        <f t="shared" ca="1" si="14"/>
        <v/>
      </c>
      <c r="DM25" s="1" t="str">
        <f>IFERROR(IF(FIND(1930,Table1[Date 10s]),ROW()),"")</f>
        <v/>
      </c>
      <c r="DN25" s="1" t="str">
        <f t="shared" ca="1" si="15"/>
        <v/>
      </c>
      <c r="DQ25" s="1" t="str">
        <f>IFERROR(IF(FIND(1940,Table1[Date 10s]),ROW()),"")</f>
        <v/>
      </c>
      <c r="DR25" s="1" t="str">
        <f t="shared" ca="1" si="16"/>
        <v/>
      </c>
      <c r="DU25" s="1" t="str">
        <f>IFERROR(IF(FIND(1950,Table1[Date 10s]),ROW()),"")</f>
        <v/>
      </c>
      <c r="DV25" s="1">
        <f t="shared" ca="1" si="17"/>
        <v>8.1</v>
      </c>
      <c r="DY25" s="1">
        <f>IFERROR(IF(FIND(1960,Table1[Date 10s]),ROW()),"")</f>
        <v>25</v>
      </c>
      <c r="DZ25" s="1">
        <f t="shared" ca="1" si="18"/>
        <v>8</v>
      </c>
      <c r="EC25" s="1" t="str">
        <f>IFERROR(IF(FIND(1970,Table1[Date 10s]),ROW()),"")</f>
        <v/>
      </c>
      <c r="ED25" s="1" t="str">
        <f t="shared" ca="1" si="19"/>
        <v/>
      </c>
      <c r="EG25" s="1" t="str">
        <f>IFERROR(IF(FIND(1980,Table1[Date 10s]),ROW()),"")</f>
        <v/>
      </c>
      <c r="EH25" s="1">
        <f t="shared" ca="1" si="20"/>
        <v>8.1</v>
      </c>
      <c r="EK25" s="1" t="str">
        <f>IFERROR(IF(FIND(1990,Table1[Date 10s]),ROW()),"")</f>
        <v/>
      </c>
      <c r="EL25" s="1">
        <f t="shared" ca="1" si="21"/>
        <v>8.1999999999999993</v>
      </c>
      <c r="EO25" s="1" t="str">
        <f>IFERROR(IF(FIND(2000,Table1[Date 10s]),ROW()),"")</f>
        <v/>
      </c>
      <c r="EP25" s="1">
        <f t="shared" ca="1" si="22"/>
        <v>8.1999999999999993</v>
      </c>
      <c r="ES25" s="1" t="str">
        <f>IFERROR(IF(FIND(2010,Table1[Date 10s]),ROW()),"")</f>
        <v/>
      </c>
      <c r="ET25" s="1" t="str">
        <f t="shared" ca="1" si="23"/>
        <v/>
      </c>
      <c r="EU25" s="1"/>
    </row>
    <row r="26" spans="1:151">
      <c r="A26" s="1">
        <v>25</v>
      </c>
      <c r="B26" s="1">
        <v>8.6</v>
      </c>
      <c r="C26" s="1" t="s">
        <v>77</v>
      </c>
      <c r="D26" s="1" t="s">
        <v>78</v>
      </c>
      <c r="E26" s="1">
        <v>1942</v>
      </c>
      <c r="F26" s="1">
        <v>1940</v>
      </c>
      <c r="G26" s="1">
        <v>1940</v>
      </c>
      <c r="H26" s="1" t="s">
        <v>79</v>
      </c>
      <c r="I26" s="2">
        <v>278743</v>
      </c>
      <c r="K26" s="1">
        <f t="shared" si="0"/>
        <v>8.6</v>
      </c>
      <c r="L26" s="3">
        <f>Table1[[#This Row],[Votes]]</f>
        <v>278743</v>
      </c>
      <c r="AE26">
        <v>26</v>
      </c>
      <c r="AF26" s="1" t="e">
        <f ca="1">IF(AF$30+COUNTA(AF$1:AF25)&lt;=28,1,NA())</f>
        <v>#N/A</v>
      </c>
      <c r="AG26" s="1" t="e">
        <f ca="1">IF(AG$30+COUNTA(AG$1:AG25)&lt;=28,1,NA())</f>
        <v>#N/A</v>
      </c>
      <c r="AH26" s="1" t="e">
        <f ca="1">IF(AH$30+COUNTA(AH$1:AH25)&lt;=28,1,NA())</f>
        <v>#N/A</v>
      </c>
      <c r="AI26" s="1" t="e">
        <f ca="1">IF(AI$30+COUNTA(AI$1:AI25)&lt;=28,1,NA())</f>
        <v>#N/A</v>
      </c>
      <c r="AJ26" s="1" t="e">
        <f ca="1">IF(AJ$30+COUNTA(AJ$1:AJ25)&lt;=28,1,NA())</f>
        <v>#N/A</v>
      </c>
      <c r="AK26" s="1" t="e">
        <f ca="1">IF(AK$30+COUNTA(AK$1:AK25)&lt;=28,1,NA())</f>
        <v>#N/A</v>
      </c>
      <c r="AL26" s="1" t="e">
        <f ca="1">IF(AL$30+COUNTA(AL$1:AL25)&lt;=28,1,NA())</f>
        <v>#N/A</v>
      </c>
      <c r="AM26" s="1" t="e">
        <f ca="1">IF(AM$30+COUNTA(AM$1:AM25)&lt;=28,1,NA())</f>
        <v>#N/A</v>
      </c>
      <c r="AN26" s="1" t="e">
        <f ca="1">IF(AN$30+COUNTA(AN$1:AN25)&lt;=28,1,NA())</f>
        <v>#N/A</v>
      </c>
      <c r="AO26" s="1" t="e">
        <f ca="1">IF(AO$30+COUNTA(AO$1:AO25)&lt;=28,1,NA())</f>
        <v>#N/A</v>
      </c>
      <c r="AP26" s="1" t="e">
        <f ca="1">IF(AP$30+COUNTA(AP$1:AP25)&lt;=28,1,NA())</f>
        <v>#N/A</v>
      </c>
      <c r="AQ26" s="1" t="e">
        <f ca="1">IF(AQ$30+COUNTA(AQ$1:AQ25)&lt;=28,1,NA())</f>
        <v>#N/A</v>
      </c>
      <c r="AR26" s="1" t="e">
        <f ca="1">IF(AR$30+COUNTA(AR$1:AR25)&lt;=28,1,NA())</f>
        <v>#N/A</v>
      </c>
      <c r="AS26" s="1" t="e">
        <f ca="1">IF(AS$30+COUNTA(AS$1:AS25)&lt;=28,1,NA())</f>
        <v>#N/A</v>
      </c>
      <c r="AT26" s="1" t="e">
        <f ca="1">IF(AT$30+COUNTA(AT$1:AT25)&lt;=28,1,NA())</f>
        <v>#N/A</v>
      </c>
      <c r="AU26" s="1" t="e">
        <f ca="1">IF(AU$30+COUNTA(AU$1:AU25)&lt;=28,1,NA())</f>
        <v>#N/A</v>
      </c>
      <c r="AV26" s="1" t="e">
        <f ca="1">IF(AV$30+COUNTA(AV$1:AV25)&lt;=28,1,NA())</f>
        <v>#N/A</v>
      </c>
      <c r="AW26" s="1" t="e">
        <f ca="1">IF(AW$30+COUNTA(AW$1:AW25)&lt;=28,1,NA())</f>
        <v>#N/A</v>
      </c>
      <c r="AX26" s="1" t="e">
        <f ca="1">IF(AX$30+COUNTA(AX$1:AX25)&lt;=28,1,NA())</f>
        <v>#N/A</v>
      </c>
      <c r="CI26" s="1" t="str">
        <f>IFERROR(IF(FIND($CH$2,Table1[Date5s]),ROW()),"")</f>
        <v/>
      </c>
      <c r="CJ26" s="1" t="e">
        <f t="shared" si="39"/>
        <v>#N/A</v>
      </c>
      <c r="CK26" s="1" t="e">
        <f t="shared" ca="1" si="2"/>
        <v>#N/A</v>
      </c>
      <c r="CL26" s="1" t="e">
        <f t="shared" ca="1" si="3"/>
        <v>#N/A</v>
      </c>
      <c r="CM26" s="1" t="e">
        <f t="shared" ca="1" si="4"/>
        <v>#N/A</v>
      </c>
      <c r="CN26" s="1" t="e">
        <f t="shared" ca="1" si="5"/>
        <v>#N/A</v>
      </c>
      <c r="CO26" s="1" t="e">
        <f t="shared" ca="1" si="6"/>
        <v>#N/A</v>
      </c>
      <c r="CP26" s="1" t="e">
        <f t="shared" ca="1" si="7"/>
        <v>#N/A</v>
      </c>
      <c r="CQ26" s="1" t="e">
        <f t="shared" ca="1" si="8"/>
        <v>#N/A</v>
      </c>
      <c r="CR26" s="1" t="e">
        <f t="shared" ca="1" si="9"/>
        <v>#N/A</v>
      </c>
      <c r="CS26" s="1" t="e">
        <f t="shared" ca="1" si="10"/>
        <v>#N/A</v>
      </c>
      <c r="CU26" s="1" t="e">
        <f t="shared" ca="1" si="40"/>
        <v>#N/A</v>
      </c>
      <c r="CV26" s="1" t="e">
        <f t="shared" ca="1" si="11"/>
        <v>#N/A</v>
      </c>
      <c r="CW26" s="1" t="e">
        <f t="shared" ca="1" si="12"/>
        <v>#N/A</v>
      </c>
      <c r="CX26" s="1" t="e">
        <f t="shared" ca="1" si="13"/>
        <v>#N/A</v>
      </c>
      <c r="DI26" s="1" t="str">
        <f>IFERROR(IF(FIND(1920,Table1[Date 10s]),ROW()),"")</f>
        <v/>
      </c>
      <c r="DJ26" s="1" t="str">
        <f t="shared" ca="1" si="14"/>
        <v/>
      </c>
      <c r="DM26" s="1" t="str">
        <f>IFERROR(IF(FIND(1930,Table1[Date 10s]),ROW()),"")</f>
        <v/>
      </c>
      <c r="DN26" s="1" t="str">
        <f t="shared" ca="1" si="15"/>
        <v/>
      </c>
      <c r="DQ26" s="1">
        <f>IFERROR(IF(FIND(1940,Table1[Date 10s]),ROW()),"")</f>
        <v>26</v>
      </c>
      <c r="DR26" s="1" t="str">
        <f t="shared" ca="1" si="16"/>
        <v/>
      </c>
      <c r="DU26" s="1" t="str">
        <f>IFERROR(IF(FIND(1950,Table1[Date 10s]),ROW()),"")</f>
        <v/>
      </c>
      <c r="DV26" s="1">
        <f t="shared" ca="1" si="17"/>
        <v>8.1</v>
      </c>
      <c r="DY26" s="1" t="str">
        <f>IFERROR(IF(FIND(1960,Table1[Date 10s]),ROW()),"")</f>
        <v/>
      </c>
      <c r="DZ26" s="1">
        <f t="shared" ca="1" si="18"/>
        <v>7.9</v>
      </c>
      <c r="EC26" s="1" t="str">
        <f>IFERROR(IF(FIND(1970,Table1[Date 10s]),ROW()),"")</f>
        <v/>
      </c>
      <c r="ED26" s="1" t="str">
        <f t="shared" ca="1" si="19"/>
        <v/>
      </c>
      <c r="EG26" s="1" t="str">
        <f>IFERROR(IF(FIND(1980,Table1[Date 10s]),ROW()),"")</f>
        <v/>
      </c>
      <c r="EH26" s="1">
        <f t="shared" ca="1" si="20"/>
        <v>8</v>
      </c>
      <c r="EK26" s="1" t="str">
        <f>IFERROR(IF(FIND(1990,Table1[Date 10s]),ROW()),"")</f>
        <v/>
      </c>
      <c r="EL26" s="1">
        <f t="shared" ca="1" si="21"/>
        <v>8.1999999999999993</v>
      </c>
      <c r="EO26" s="1" t="str">
        <f>IFERROR(IF(FIND(2000,Table1[Date 10s]),ROW()),"")</f>
        <v/>
      </c>
      <c r="EP26" s="1">
        <f t="shared" ca="1" si="22"/>
        <v>8.1</v>
      </c>
      <c r="ES26" s="1" t="str">
        <f>IFERROR(IF(FIND(2010,Table1[Date 10s]),ROW()),"")</f>
        <v/>
      </c>
      <c r="ET26" s="1" t="str">
        <f t="shared" ca="1" si="23"/>
        <v/>
      </c>
      <c r="EU26" s="1"/>
    </row>
    <row r="27" spans="1:151">
      <c r="A27" s="1">
        <v>26</v>
      </c>
      <c r="B27" s="1">
        <v>8.6</v>
      </c>
      <c r="C27" s="1" t="s">
        <v>80</v>
      </c>
      <c r="D27" s="1" t="s">
        <v>81</v>
      </c>
      <c r="E27" s="1">
        <v>1995</v>
      </c>
      <c r="F27" s="1">
        <v>1995</v>
      </c>
      <c r="G27" s="1">
        <v>1990</v>
      </c>
      <c r="H27" s="1" t="s">
        <v>73</v>
      </c>
      <c r="I27" s="2">
        <v>481594</v>
      </c>
      <c r="K27" s="1">
        <f t="shared" si="0"/>
        <v>8.6</v>
      </c>
      <c r="L27" s="3">
        <f>Table1[[#This Row],[Votes]]</f>
        <v>481594</v>
      </c>
      <c r="AE27">
        <v>27</v>
      </c>
      <c r="AF27" s="1" t="e">
        <f ca="1">IF(AF$30+COUNTA(AF$1:AF26)&lt;=28,1,NA())</f>
        <v>#N/A</v>
      </c>
      <c r="AG27" s="1" t="e">
        <f ca="1">IF(AG$30+COUNTA(AG$1:AG26)&lt;=28,1,NA())</f>
        <v>#N/A</v>
      </c>
      <c r="AH27" s="1" t="e">
        <f ca="1">IF(AH$30+COUNTA(AH$1:AH26)&lt;=28,1,NA())</f>
        <v>#N/A</v>
      </c>
      <c r="AI27" s="1" t="e">
        <f ca="1">IF(AI$30+COUNTA(AI$1:AI26)&lt;=28,1,NA())</f>
        <v>#N/A</v>
      </c>
      <c r="AJ27" s="1" t="e">
        <f ca="1">IF(AJ$30+COUNTA(AJ$1:AJ26)&lt;=28,1,NA())</f>
        <v>#N/A</v>
      </c>
      <c r="AK27" s="1" t="e">
        <f ca="1">IF(AK$30+COUNTA(AK$1:AK26)&lt;=28,1,NA())</f>
        <v>#N/A</v>
      </c>
      <c r="AL27" s="1" t="e">
        <f ca="1">IF(AL$30+COUNTA(AL$1:AL26)&lt;=28,1,NA())</f>
        <v>#N/A</v>
      </c>
      <c r="AM27" s="1" t="e">
        <f ca="1">IF(AM$30+COUNTA(AM$1:AM26)&lt;=28,1,NA())</f>
        <v>#N/A</v>
      </c>
      <c r="AN27" s="1" t="e">
        <f ca="1">IF(AN$30+COUNTA(AN$1:AN26)&lt;=28,1,NA())</f>
        <v>#N/A</v>
      </c>
      <c r="AO27" s="1" t="e">
        <f ca="1">IF(AO$30+COUNTA(AO$1:AO26)&lt;=28,1,NA())</f>
        <v>#N/A</v>
      </c>
      <c r="AP27" s="1" t="e">
        <f ca="1">IF(AP$30+COUNTA(AP$1:AP26)&lt;=28,1,NA())</f>
        <v>#N/A</v>
      </c>
      <c r="AQ27" s="1" t="e">
        <f ca="1">IF(AQ$30+COUNTA(AQ$1:AQ26)&lt;=28,1,NA())</f>
        <v>#N/A</v>
      </c>
      <c r="AR27" s="1" t="e">
        <f ca="1">IF(AR$30+COUNTA(AR$1:AR26)&lt;=28,1,NA())</f>
        <v>#N/A</v>
      </c>
      <c r="AS27" s="1" t="e">
        <f ca="1">IF(AS$30+COUNTA(AS$1:AS26)&lt;=28,1,NA())</f>
        <v>#N/A</v>
      </c>
      <c r="AT27" s="1" t="e">
        <f ca="1">IF(AT$30+COUNTA(AT$1:AT26)&lt;=28,1,NA())</f>
        <v>#N/A</v>
      </c>
      <c r="AU27" s="1" t="e">
        <f ca="1">IF(AU$30+COUNTA(AU$1:AU26)&lt;=28,1,NA())</f>
        <v>#N/A</v>
      </c>
      <c r="AV27" s="1" t="e">
        <f ca="1">IF(AV$30+COUNTA(AV$1:AV26)&lt;=28,1,NA())</f>
        <v>#N/A</v>
      </c>
      <c r="AW27" s="1" t="e">
        <f ca="1">IF(AW$30+COUNTA(AW$1:AW26)&lt;=28,1,NA())</f>
        <v>#N/A</v>
      </c>
      <c r="AX27" s="1" t="e">
        <f ca="1">IF(AX$30+COUNTA(AX$1:AX26)&lt;=28,1,NA())</f>
        <v>#N/A</v>
      </c>
      <c r="CI27" s="1" t="str">
        <f>IFERROR(IF(FIND($CH$2,Table1[Date5s]),ROW()),"")</f>
        <v/>
      </c>
      <c r="CJ27" s="1" t="e">
        <f t="shared" si="39"/>
        <v>#N/A</v>
      </c>
      <c r="CK27" s="1" t="e">
        <f t="shared" ca="1" si="2"/>
        <v>#N/A</v>
      </c>
      <c r="CL27" s="1" t="e">
        <f t="shared" ca="1" si="3"/>
        <v>#N/A</v>
      </c>
      <c r="CM27" s="1" t="e">
        <f t="shared" ca="1" si="4"/>
        <v>#N/A</v>
      </c>
      <c r="CN27" s="1" t="e">
        <f t="shared" ca="1" si="5"/>
        <v>#N/A</v>
      </c>
      <c r="CO27" s="1" t="e">
        <f t="shared" ca="1" si="6"/>
        <v>#N/A</v>
      </c>
      <c r="CP27" s="1" t="e">
        <f t="shared" ca="1" si="7"/>
        <v>#N/A</v>
      </c>
      <c r="CQ27" s="1" t="e">
        <f t="shared" ca="1" si="8"/>
        <v>#N/A</v>
      </c>
      <c r="CR27" s="1" t="e">
        <f t="shared" ca="1" si="9"/>
        <v>#N/A</v>
      </c>
      <c r="CS27" s="1" t="e">
        <f t="shared" ca="1" si="10"/>
        <v>#N/A</v>
      </c>
      <c r="CU27" s="1" t="e">
        <f t="shared" ca="1" si="40"/>
        <v>#N/A</v>
      </c>
      <c r="CV27" s="1" t="e">
        <f t="shared" ca="1" si="11"/>
        <v>#N/A</v>
      </c>
      <c r="CW27" s="1" t="e">
        <f t="shared" ca="1" si="12"/>
        <v>#N/A</v>
      </c>
      <c r="CX27" s="7" t="e">
        <f t="shared" ca="1" si="13"/>
        <v>#N/A</v>
      </c>
      <c r="DI27" s="1" t="str">
        <f>IFERROR(IF(FIND(1920,Table1[Date 10s]),ROW()),"")</f>
        <v/>
      </c>
      <c r="DJ27" s="1" t="str">
        <f t="shared" ca="1" si="14"/>
        <v/>
      </c>
      <c r="DM27" s="1" t="str">
        <f>IFERROR(IF(FIND(1930,Table1[Date 10s]),ROW()),"")</f>
        <v/>
      </c>
      <c r="DN27" s="1" t="str">
        <f t="shared" ca="1" si="15"/>
        <v/>
      </c>
      <c r="DQ27" s="1" t="str">
        <f>IFERROR(IF(FIND(1940,Table1[Date 10s]),ROW()),"")</f>
        <v/>
      </c>
      <c r="DR27" s="1" t="str">
        <f t="shared" ca="1" si="16"/>
        <v/>
      </c>
      <c r="DU27" s="1" t="str">
        <f>IFERROR(IF(FIND(1950,Table1[Date 10s]),ROW()),"")</f>
        <v/>
      </c>
      <c r="DV27" s="1">
        <f t="shared" ca="1" si="17"/>
        <v>8</v>
      </c>
      <c r="DY27" s="1" t="str">
        <f>IFERROR(IF(FIND(1960,Table1[Date 10s]),ROW()),"")</f>
        <v/>
      </c>
      <c r="DZ27" s="1" t="str">
        <f t="shared" ca="1" si="18"/>
        <v/>
      </c>
      <c r="EC27" s="1" t="str">
        <f>IFERROR(IF(FIND(1970,Table1[Date 10s]),ROW()),"")</f>
        <v/>
      </c>
      <c r="ED27" s="1" t="str">
        <f t="shared" ca="1" si="19"/>
        <v/>
      </c>
      <c r="EG27" s="1" t="str">
        <f>IFERROR(IF(FIND(1980,Table1[Date 10s]),ROW()),"")</f>
        <v/>
      </c>
      <c r="EH27" s="1">
        <f t="shared" ca="1" si="20"/>
        <v>8</v>
      </c>
      <c r="EK27" s="1">
        <f>IFERROR(IF(FIND(1990,Table1[Date 10s]),ROW()),"")</f>
        <v>27</v>
      </c>
      <c r="EL27" s="1">
        <f t="shared" ca="1" si="21"/>
        <v>8.1999999999999993</v>
      </c>
      <c r="EO27" s="1" t="str">
        <f>IFERROR(IF(FIND(2000,Table1[Date 10s]),ROW()),"")</f>
        <v/>
      </c>
      <c r="EP27" s="1">
        <f t="shared" ca="1" si="22"/>
        <v>8.1</v>
      </c>
      <c r="ES27" s="1" t="str">
        <f>IFERROR(IF(FIND(2010,Table1[Date 10s]),ROW()),"")</f>
        <v/>
      </c>
      <c r="ET27" s="1" t="str">
        <f t="shared" ca="1" si="23"/>
        <v/>
      </c>
      <c r="EU27" s="1"/>
    </row>
    <row r="28" spans="1:151">
      <c r="A28" s="1">
        <v>27</v>
      </c>
      <c r="B28" s="1">
        <v>8.6</v>
      </c>
      <c r="C28" s="1" t="s">
        <v>82</v>
      </c>
      <c r="D28" s="1" t="s">
        <v>83</v>
      </c>
      <c r="E28" s="1">
        <v>1981</v>
      </c>
      <c r="F28" s="1">
        <v>1980</v>
      </c>
      <c r="G28" s="1">
        <v>1980</v>
      </c>
      <c r="H28" s="1" t="s">
        <v>84</v>
      </c>
      <c r="I28" s="2">
        <v>439557</v>
      </c>
      <c r="K28" s="1">
        <f t="shared" si="0"/>
        <v>8.6</v>
      </c>
      <c r="L28" s="3">
        <f>Table1[[#This Row],[Votes]]</f>
        <v>439557</v>
      </c>
      <c r="AE28">
        <v>28</v>
      </c>
      <c r="AF28" s="1" t="e">
        <f ca="1">IF(AF$30+COUNTA(AF$1:AF27)&lt;=28,1,NA())</f>
        <v>#N/A</v>
      </c>
      <c r="AG28" s="1" t="e">
        <f ca="1">IF(AG$30+COUNTA(AG$1:AG27)&lt;=28,1,NA())</f>
        <v>#N/A</v>
      </c>
      <c r="AH28" s="1" t="e">
        <f ca="1">IF(AH$30+COUNTA(AH$1:AH27)&lt;=28,1,NA())</f>
        <v>#N/A</v>
      </c>
      <c r="AI28" s="1" t="e">
        <f ca="1">IF(AI$30+COUNTA(AI$1:AI27)&lt;=28,1,NA())</f>
        <v>#N/A</v>
      </c>
      <c r="AJ28" s="1" t="e">
        <f ca="1">IF(AJ$30+COUNTA(AJ$1:AJ27)&lt;=28,1,NA())</f>
        <v>#N/A</v>
      </c>
      <c r="AK28" s="1" t="e">
        <f ca="1">IF(AK$30+COUNTA(AK$1:AK27)&lt;=28,1,NA())</f>
        <v>#N/A</v>
      </c>
      <c r="AL28" s="1" t="e">
        <f ca="1">IF(AL$30+COUNTA(AL$1:AL27)&lt;=28,1,NA())</f>
        <v>#N/A</v>
      </c>
      <c r="AM28" s="1" t="e">
        <f ca="1">IF(AM$30+COUNTA(AM$1:AM27)&lt;=28,1,NA())</f>
        <v>#N/A</v>
      </c>
      <c r="AN28" s="1" t="e">
        <f ca="1">IF(AN$30+COUNTA(AN$1:AN27)&lt;=28,1,NA())</f>
        <v>#N/A</v>
      </c>
      <c r="AO28" s="1" t="e">
        <f ca="1">IF(AO$30+COUNTA(AO$1:AO27)&lt;=28,1,NA())</f>
        <v>#N/A</v>
      </c>
      <c r="AP28" s="1" t="e">
        <f ca="1">IF(AP$30+COUNTA(AP$1:AP27)&lt;=28,1,NA())</f>
        <v>#N/A</v>
      </c>
      <c r="AQ28" s="1" t="e">
        <f ca="1">IF(AQ$30+COUNTA(AQ$1:AQ27)&lt;=28,1,NA())</f>
        <v>#N/A</v>
      </c>
      <c r="AR28" s="1" t="e">
        <f ca="1">IF(AR$30+COUNTA(AR$1:AR27)&lt;=28,1,NA())</f>
        <v>#N/A</v>
      </c>
      <c r="AS28" s="1" t="e">
        <f ca="1">IF(AS$30+COUNTA(AS$1:AS27)&lt;=28,1,NA())</f>
        <v>#N/A</v>
      </c>
      <c r="AT28" s="1" t="e">
        <f ca="1">IF(AT$30+COUNTA(AT$1:AT27)&lt;=28,1,NA())</f>
        <v>#N/A</v>
      </c>
      <c r="AU28" s="1" t="e">
        <f ca="1">IF(AU$30+COUNTA(AU$1:AU27)&lt;=28,1,NA())</f>
        <v>#N/A</v>
      </c>
      <c r="AV28" s="1" t="e">
        <f ca="1">IF(AV$30+COUNTA(AV$1:AV27)&lt;=28,1,NA())</f>
        <v>#N/A</v>
      </c>
      <c r="AW28" s="1" t="e">
        <f ca="1">IF(AW$30+COUNTA(AW$1:AW27)&lt;=28,1,NA())</f>
        <v>#N/A</v>
      </c>
      <c r="AX28" s="1" t="e">
        <f ca="1">IF(AX$30+COUNTA(AX$1:AX27)&lt;=28,1,NA())</f>
        <v>#N/A</v>
      </c>
      <c r="CI28" s="1" t="str">
        <f>IFERROR(IF(FIND($CH$2,Table1[Date5s]),ROW()),"")</f>
        <v/>
      </c>
      <c r="CJ28" s="1" t="e">
        <f t="shared" si="39"/>
        <v>#N/A</v>
      </c>
      <c r="CK28" s="1" t="e">
        <f t="shared" ca="1" si="2"/>
        <v>#N/A</v>
      </c>
      <c r="CL28" s="1" t="e">
        <f t="shared" ca="1" si="3"/>
        <v>#N/A</v>
      </c>
      <c r="CM28" s="1" t="e">
        <f t="shared" ca="1" si="4"/>
        <v>#N/A</v>
      </c>
      <c r="CN28" s="1" t="e">
        <f t="shared" ca="1" si="5"/>
        <v>#N/A</v>
      </c>
      <c r="CO28" s="1" t="e">
        <f t="shared" ca="1" si="6"/>
        <v>#N/A</v>
      </c>
      <c r="CP28" s="1" t="e">
        <f t="shared" ca="1" si="7"/>
        <v>#N/A</v>
      </c>
      <c r="CQ28" s="1" t="e">
        <f t="shared" ca="1" si="8"/>
        <v>#N/A</v>
      </c>
      <c r="CR28" s="1" t="e">
        <f t="shared" ca="1" si="9"/>
        <v>#N/A</v>
      </c>
      <c r="CS28" s="1" t="e">
        <f t="shared" ca="1" si="10"/>
        <v>#N/A</v>
      </c>
      <c r="CU28" s="1" t="e">
        <f t="shared" ca="1" si="40"/>
        <v>#N/A</v>
      </c>
      <c r="CV28" s="1" t="e">
        <f t="shared" ca="1" si="11"/>
        <v>#N/A</v>
      </c>
      <c r="CW28" s="1" t="e">
        <f t="shared" ca="1" si="12"/>
        <v>#N/A</v>
      </c>
      <c r="CX28" s="1" t="e">
        <f t="shared" ca="1" si="13"/>
        <v>#N/A</v>
      </c>
      <c r="DI28" s="1" t="str">
        <f>IFERROR(IF(FIND(1920,Table1[Date 10s]),ROW()),"")</f>
        <v/>
      </c>
      <c r="DJ28" s="1" t="str">
        <f t="shared" ca="1" si="14"/>
        <v/>
      </c>
      <c r="DM28" s="1" t="str">
        <f>IFERROR(IF(FIND(1930,Table1[Date 10s]),ROW()),"")</f>
        <v/>
      </c>
      <c r="DN28" s="1" t="str">
        <f t="shared" ca="1" si="15"/>
        <v/>
      </c>
      <c r="DQ28" s="1" t="str">
        <f>IFERROR(IF(FIND(1940,Table1[Date 10s]),ROW()),"")</f>
        <v/>
      </c>
      <c r="DR28" s="1" t="str">
        <f t="shared" ca="1" si="16"/>
        <v/>
      </c>
      <c r="DU28" s="1" t="str">
        <f>IFERROR(IF(FIND(1950,Table1[Date 10s]),ROW()),"")</f>
        <v/>
      </c>
      <c r="DV28" s="1">
        <f t="shared" ca="1" si="17"/>
        <v>8</v>
      </c>
      <c r="DY28" s="1" t="str">
        <f>IFERROR(IF(FIND(1960,Table1[Date 10s]),ROW()),"")</f>
        <v/>
      </c>
      <c r="DZ28" s="1" t="str">
        <f t="shared" ca="1" si="18"/>
        <v/>
      </c>
      <c r="EC28" s="1" t="str">
        <f>IFERROR(IF(FIND(1970,Table1[Date 10s]),ROW()),"")</f>
        <v/>
      </c>
      <c r="ED28" s="1" t="str">
        <f t="shared" ca="1" si="19"/>
        <v/>
      </c>
      <c r="EG28" s="1">
        <f>IFERROR(IF(FIND(1980,Table1[Date 10s]),ROW()),"")</f>
        <v>28</v>
      </c>
      <c r="EH28" s="1">
        <f t="shared" ca="1" si="20"/>
        <v>8</v>
      </c>
      <c r="EK28" s="1" t="str">
        <f>IFERROR(IF(FIND(1990,Table1[Date 10s]),ROW()),"")</f>
        <v/>
      </c>
      <c r="EL28" s="1">
        <f t="shared" ca="1" si="21"/>
        <v>8.1999999999999993</v>
      </c>
      <c r="EO28" s="1" t="str">
        <f>IFERROR(IF(FIND(2000,Table1[Date 10s]),ROW()),"")</f>
        <v/>
      </c>
      <c r="EP28" s="1">
        <f t="shared" ca="1" si="22"/>
        <v>8.1</v>
      </c>
      <c r="ES28" s="1" t="str">
        <f>IFERROR(IF(FIND(2010,Table1[Date 10s]),ROW()),"")</f>
        <v/>
      </c>
      <c r="ET28" s="1" t="str">
        <f t="shared" ca="1" si="23"/>
        <v/>
      </c>
      <c r="EU28" s="1"/>
    </row>
    <row r="29" spans="1:151">
      <c r="A29" s="1">
        <v>28</v>
      </c>
      <c r="B29" s="1">
        <v>8.6</v>
      </c>
      <c r="C29" s="1" t="s">
        <v>85</v>
      </c>
      <c r="D29" s="1" t="s">
        <v>86</v>
      </c>
      <c r="E29" s="1">
        <v>1954</v>
      </c>
      <c r="F29" s="1">
        <v>1950</v>
      </c>
      <c r="G29" s="1">
        <v>1950</v>
      </c>
      <c r="H29" s="1" t="s">
        <v>52</v>
      </c>
      <c r="I29" s="2">
        <v>213122</v>
      </c>
      <c r="K29" s="1">
        <f t="shared" si="0"/>
        <v>8.6</v>
      </c>
      <c r="L29" s="3">
        <f>Table1[[#This Row],[Votes]]</f>
        <v>213122</v>
      </c>
      <c r="AE29">
        <v>29</v>
      </c>
      <c r="AF29" s="1" t="e">
        <f ca="1">IF(AF$30+COUNTA(AF$1:AF28)&lt;=28,1,NA())</f>
        <v>#N/A</v>
      </c>
      <c r="AG29" s="1" t="e">
        <f ca="1">IF(AG$30+COUNTA(AG$1:AG28)&lt;=28,1,NA())</f>
        <v>#N/A</v>
      </c>
      <c r="AH29" s="1" t="e">
        <f ca="1">IF(AH$30+COUNTA(AH$1:AH28)&lt;=28,1,NA())</f>
        <v>#N/A</v>
      </c>
      <c r="AI29" s="1" t="e">
        <f ca="1">IF(AI$30+COUNTA(AI$1:AI28)&lt;=28,1,NA())</f>
        <v>#N/A</v>
      </c>
      <c r="AJ29" s="1" t="e">
        <f ca="1">IF(AJ$30+COUNTA(AJ$1:AJ28)&lt;=28,1,NA())</f>
        <v>#N/A</v>
      </c>
      <c r="AK29" s="1" t="e">
        <f ca="1">IF(AK$30+COUNTA(AK$1:AK28)&lt;=28,1,NA())</f>
        <v>#N/A</v>
      </c>
      <c r="AL29" s="1" t="e">
        <f ca="1">IF(AL$30+COUNTA(AL$1:AL28)&lt;=28,1,NA())</f>
        <v>#N/A</v>
      </c>
      <c r="AM29" s="1" t="e">
        <f ca="1">IF(AM$30+COUNTA(AM$1:AM28)&lt;=28,1,NA())</f>
        <v>#N/A</v>
      </c>
      <c r="AN29" s="1" t="e">
        <f ca="1">IF(AN$30+COUNTA(AN$1:AN28)&lt;=28,1,NA())</f>
        <v>#N/A</v>
      </c>
      <c r="AO29" s="1" t="e">
        <f ca="1">IF(AO$30+COUNTA(AO$1:AO28)&lt;=28,1,NA())</f>
        <v>#N/A</v>
      </c>
      <c r="AP29" s="1" t="e">
        <f ca="1">IF(AP$30+COUNTA(AP$1:AP28)&lt;=28,1,NA())</f>
        <v>#N/A</v>
      </c>
      <c r="AQ29" s="1" t="e">
        <f ca="1">IF(AQ$30+COUNTA(AQ$1:AQ28)&lt;=28,1,NA())</f>
        <v>#N/A</v>
      </c>
      <c r="AR29" s="1" t="e">
        <f ca="1">IF(AR$30+COUNTA(AR$1:AR28)&lt;=28,1,NA())</f>
        <v>#N/A</v>
      </c>
      <c r="AS29" s="1" t="e">
        <f ca="1">IF(AS$30+COUNTA(AS$1:AS28)&lt;=28,1,NA())</f>
        <v>#N/A</v>
      </c>
      <c r="AT29" s="1" t="e">
        <f ca="1">IF(AT$30+COUNTA(AT$1:AT28)&lt;=28,1,NA())</f>
        <v>#N/A</v>
      </c>
      <c r="AU29" s="1" t="e">
        <f ca="1">IF(AU$30+COUNTA(AU$1:AU28)&lt;=28,1,NA())</f>
        <v>#N/A</v>
      </c>
      <c r="AV29" s="1" t="e">
        <f ca="1">IF(AV$30+COUNTA(AV$1:AV28)&lt;=28,1,NA())</f>
        <v>#N/A</v>
      </c>
      <c r="AW29" s="1" t="e">
        <f ca="1">IF(AW$30+COUNTA(AW$1:AW28)&lt;=28,1,NA())</f>
        <v>#N/A</v>
      </c>
      <c r="AX29" s="1" t="e">
        <f ca="1">IF(AX$30+COUNTA(AX$1:AX28)&lt;=28,1,NA())</f>
        <v>#N/A</v>
      </c>
      <c r="CI29" s="1" t="str">
        <f>IFERROR(IF(FIND($CH$2,Table1[Date5s]),ROW()),"")</f>
        <v/>
      </c>
      <c r="CJ29" s="1" t="e">
        <f t="shared" si="39"/>
        <v>#N/A</v>
      </c>
      <c r="CK29" s="1" t="e">
        <f t="shared" ca="1" si="2"/>
        <v>#N/A</v>
      </c>
      <c r="CL29" s="1" t="e">
        <f t="shared" ca="1" si="3"/>
        <v>#N/A</v>
      </c>
      <c r="CM29" s="1" t="e">
        <f t="shared" ca="1" si="4"/>
        <v>#N/A</v>
      </c>
      <c r="CN29" s="1" t="e">
        <f t="shared" ca="1" si="5"/>
        <v>#N/A</v>
      </c>
      <c r="CO29" s="1" t="e">
        <f t="shared" ca="1" si="6"/>
        <v>#N/A</v>
      </c>
      <c r="CP29" s="1" t="e">
        <f t="shared" ca="1" si="7"/>
        <v>#N/A</v>
      </c>
      <c r="CQ29" s="1" t="e">
        <f t="shared" ca="1" si="8"/>
        <v>#N/A</v>
      </c>
      <c r="CR29" s="1" t="e">
        <f t="shared" ca="1" si="9"/>
        <v>#N/A</v>
      </c>
      <c r="CS29" s="1" t="e">
        <f t="shared" ca="1" si="10"/>
        <v>#N/A</v>
      </c>
      <c r="CU29" s="1" t="e">
        <f t="shared" ca="1" si="40"/>
        <v>#N/A</v>
      </c>
      <c r="CV29" s="1" t="e">
        <f t="shared" ca="1" si="11"/>
        <v>#N/A</v>
      </c>
      <c r="CW29" s="1" t="e">
        <f t="shared" ca="1" si="12"/>
        <v>#N/A</v>
      </c>
      <c r="CX29" s="1" t="e">
        <f t="shared" ca="1" si="13"/>
        <v>#N/A</v>
      </c>
      <c r="DI29" s="1" t="str">
        <f>IFERROR(IF(FIND(1920,Table1[Date 10s]),ROW()),"")</f>
        <v/>
      </c>
      <c r="DJ29" s="1" t="str">
        <f t="shared" ca="1" si="14"/>
        <v/>
      </c>
      <c r="DM29" s="1" t="str">
        <f>IFERROR(IF(FIND(1930,Table1[Date 10s]),ROW()),"")</f>
        <v/>
      </c>
      <c r="DN29" s="1" t="str">
        <f t="shared" ca="1" si="15"/>
        <v/>
      </c>
      <c r="DQ29" s="1" t="str">
        <f>IFERROR(IF(FIND(1940,Table1[Date 10s]),ROW()),"")</f>
        <v/>
      </c>
      <c r="DR29" s="1" t="str">
        <f t="shared" ca="1" si="16"/>
        <v/>
      </c>
      <c r="DU29" s="1">
        <f>IFERROR(IF(FIND(1950,Table1[Date 10s]),ROW()),"")</f>
        <v>29</v>
      </c>
      <c r="DV29" s="1">
        <f t="shared" ca="1" si="17"/>
        <v>8</v>
      </c>
      <c r="DY29" s="1" t="str">
        <f>IFERROR(IF(FIND(1960,Table1[Date 10s]),ROW()),"")</f>
        <v/>
      </c>
      <c r="DZ29" s="1" t="str">
        <f t="shared" ca="1" si="18"/>
        <v/>
      </c>
      <c r="EC29" s="1" t="str">
        <f>IFERROR(IF(FIND(1970,Table1[Date 10s]),ROW()),"")</f>
        <v/>
      </c>
      <c r="ED29" s="1" t="str">
        <f t="shared" ca="1" si="19"/>
        <v/>
      </c>
      <c r="EG29" s="1" t="str">
        <f>IFERROR(IF(FIND(1980,Table1[Date 10s]),ROW()),"")</f>
        <v/>
      </c>
      <c r="EH29" s="1">
        <f t="shared" ca="1" si="20"/>
        <v>8</v>
      </c>
      <c r="EK29" s="1" t="str">
        <f>IFERROR(IF(FIND(1990,Table1[Date 10s]),ROW()),"")</f>
        <v/>
      </c>
      <c r="EL29" s="1">
        <f t="shared" ca="1" si="21"/>
        <v>8.1</v>
      </c>
      <c r="EO29" s="1" t="str">
        <f>IFERROR(IF(FIND(2000,Table1[Date 10s]),ROW()),"")</f>
        <v/>
      </c>
      <c r="EP29" s="1">
        <f t="shared" ca="1" si="22"/>
        <v>8.1</v>
      </c>
      <c r="ES29" s="1" t="str">
        <f>IFERROR(IF(FIND(2010,Table1[Date 10s]),ROW()),"")</f>
        <v/>
      </c>
      <c r="ET29" s="1" t="str">
        <f t="shared" ca="1" si="23"/>
        <v/>
      </c>
      <c r="EU29" s="1"/>
    </row>
    <row r="30" spans="1:151">
      <c r="A30" s="1">
        <v>29</v>
      </c>
      <c r="B30" s="1">
        <v>8.6</v>
      </c>
      <c r="C30" s="1" t="s">
        <v>87</v>
      </c>
      <c r="D30" s="1" t="s">
        <v>88</v>
      </c>
      <c r="E30" s="1">
        <v>1946</v>
      </c>
      <c r="F30" s="1">
        <v>1945</v>
      </c>
      <c r="G30" s="1">
        <v>1940</v>
      </c>
      <c r="H30" s="1" t="s">
        <v>89</v>
      </c>
      <c r="I30" s="2">
        <v>180212</v>
      </c>
      <c r="K30" s="1">
        <f t="shared" si="0"/>
        <v>8.6</v>
      </c>
      <c r="L30" s="3">
        <f>Table1[[#This Row],[Votes]]</f>
        <v>180212</v>
      </c>
      <c r="AE30" t="s">
        <v>615</v>
      </c>
      <c r="AF30">
        <f ca="1">28-OFFSET($Z$1,COUNTA($AE$30:AE30),)</f>
        <v>28</v>
      </c>
      <c r="AG30" s="1">
        <f ca="1">28-OFFSET($Z$1,COUNTA($AE$30:AF30),)</f>
        <v>28</v>
      </c>
      <c r="AH30" s="1">
        <f ca="1">28-OFFSET($Z$1,COUNTA($AE$30:AG30),)</f>
        <v>28</v>
      </c>
      <c r="AI30" s="1">
        <f ca="1">28-OFFSET($Z$1,COUNTA($AE$30:AH30),)</f>
        <v>28</v>
      </c>
      <c r="AJ30" s="1">
        <f ca="1">28-OFFSET($Z$1,COUNTA($AE$30:AI30),)</f>
        <v>28</v>
      </c>
      <c r="AK30" s="1">
        <f ca="1">28-OFFSET($Z$1,COUNTA($AE$30:AJ30),)</f>
        <v>28</v>
      </c>
      <c r="AL30" s="1">
        <f ca="1">28-OFFSET($Z$1,COUNTA($AE$30:AK30),)</f>
        <v>28</v>
      </c>
      <c r="AM30" s="1">
        <f ca="1">28-OFFSET($Z$1,COUNTA($AE$30:AL30),)</f>
        <v>28</v>
      </c>
      <c r="AN30" s="1">
        <f ca="1">28-OFFSET($Z$1,COUNTA($AE$30:AM30),)</f>
        <v>28</v>
      </c>
      <c r="AO30" s="1">
        <f ca="1">28-OFFSET($Z$1,COUNTA($AE$30:AN30),)</f>
        <v>28</v>
      </c>
      <c r="AP30" s="1">
        <f ca="1">28-OFFSET($Z$1,COUNTA($AE$30:AO30),)</f>
        <v>28</v>
      </c>
      <c r="AQ30" s="1">
        <f ca="1">28-OFFSET($Z$1,COUNTA($AE$30:AP30),)</f>
        <v>28</v>
      </c>
      <c r="AR30" s="1">
        <f ca="1">28-OFFSET($Z$1,COUNTA($AE$30:AQ30),)</f>
        <v>28</v>
      </c>
      <c r="AS30" s="1">
        <f ca="1">28-OFFSET($Z$1,COUNTA($AE$30:AR30),)</f>
        <v>28</v>
      </c>
      <c r="AT30" s="1">
        <f ca="1">28-OFFSET($Z$1,COUNTA($AE$30:AS30),)</f>
        <v>28</v>
      </c>
      <c r="AU30" s="1">
        <f ca="1">28-OFFSET($Z$1,COUNTA($AE$30:AT30),)</f>
        <v>28</v>
      </c>
      <c r="AV30" s="1">
        <f ca="1">28-OFFSET($Z$1,COUNTA($AE$30:AU30),)</f>
        <v>28</v>
      </c>
      <c r="AW30" s="1">
        <f ca="1">28-OFFSET($Z$1,COUNTA($AE$30:AV30),)</f>
        <v>28</v>
      </c>
      <c r="AX30" s="1">
        <f ca="1">28-OFFSET($Z$1,COUNTA($AE$30:AW30),)</f>
        <v>28</v>
      </c>
      <c r="CI30" s="1" t="str">
        <f>IFERROR(IF(FIND($CH$2,Table1[Date5s]),ROW()),"")</f>
        <v/>
      </c>
      <c r="CJ30" s="1" t="e">
        <f t="shared" si="39"/>
        <v>#N/A</v>
      </c>
      <c r="CK30" s="1" t="e">
        <f t="shared" ca="1" si="2"/>
        <v>#N/A</v>
      </c>
      <c r="CL30" s="1" t="e">
        <f t="shared" ca="1" si="3"/>
        <v>#N/A</v>
      </c>
      <c r="CM30" s="1" t="e">
        <f t="shared" ca="1" si="4"/>
        <v>#N/A</v>
      </c>
      <c r="CN30" s="1" t="e">
        <f t="shared" ca="1" si="5"/>
        <v>#N/A</v>
      </c>
      <c r="CO30" s="1" t="e">
        <f t="shared" ca="1" si="6"/>
        <v>#N/A</v>
      </c>
      <c r="CP30" s="1" t="e">
        <f t="shared" ca="1" si="7"/>
        <v>#N/A</v>
      </c>
      <c r="CQ30" s="1" t="e">
        <f t="shared" ca="1" si="8"/>
        <v>#N/A</v>
      </c>
      <c r="CR30" s="1" t="e">
        <f t="shared" ca="1" si="9"/>
        <v>#N/A</v>
      </c>
      <c r="CS30" s="1" t="e">
        <f t="shared" ca="1" si="10"/>
        <v>#N/A</v>
      </c>
      <c r="CU30" s="1" t="e">
        <f t="shared" ca="1" si="40"/>
        <v>#N/A</v>
      </c>
      <c r="CV30" s="1" t="e">
        <f t="shared" ca="1" si="11"/>
        <v>#N/A</v>
      </c>
      <c r="CW30" s="1" t="e">
        <f t="shared" ca="1" si="12"/>
        <v>#N/A</v>
      </c>
      <c r="CX30" s="1" t="e">
        <f t="shared" ca="1" si="13"/>
        <v>#N/A</v>
      </c>
      <c r="DI30" s="1" t="str">
        <f>IFERROR(IF(FIND(1920,Table1[Date 10s]),ROW()),"")</f>
        <v/>
      </c>
      <c r="DJ30" s="1" t="str">
        <f t="shared" ca="1" si="14"/>
        <v/>
      </c>
      <c r="DM30" s="1" t="str">
        <f>IFERROR(IF(FIND(1930,Table1[Date 10s]),ROW()),"")</f>
        <v/>
      </c>
      <c r="DN30" s="1" t="str">
        <f t="shared" ca="1" si="15"/>
        <v/>
      </c>
      <c r="DQ30" s="1">
        <f>IFERROR(IF(FIND(1940,Table1[Date 10s]),ROW()),"")</f>
        <v>30</v>
      </c>
      <c r="DR30" s="1" t="str">
        <f t="shared" ca="1" si="16"/>
        <v/>
      </c>
      <c r="DU30" s="1" t="str">
        <f>IFERROR(IF(FIND(1950,Table1[Date 10s]),ROW()),"")</f>
        <v/>
      </c>
      <c r="DV30" s="1">
        <f t="shared" ca="1" si="17"/>
        <v>8</v>
      </c>
      <c r="DY30" s="1" t="str">
        <f>IFERROR(IF(FIND(1960,Table1[Date 10s]),ROW()),"")</f>
        <v/>
      </c>
      <c r="DZ30" s="1" t="str">
        <f t="shared" ca="1" si="18"/>
        <v/>
      </c>
      <c r="EC30" s="1" t="str">
        <f>IFERROR(IF(FIND(1970,Table1[Date 10s]),ROW()),"")</f>
        <v/>
      </c>
      <c r="ED30" s="1" t="str">
        <f t="shared" ca="1" si="19"/>
        <v/>
      </c>
      <c r="EG30" s="1" t="str">
        <f>IFERROR(IF(FIND(1980,Table1[Date 10s]),ROW()),"")</f>
        <v/>
      </c>
      <c r="EH30" s="1">
        <f t="shared" ca="1" si="20"/>
        <v>8</v>
      </c>
      <c r="EK30" s="1" t="str">
        <f>IFERROR(IF(FIND(1990,Table1[Date 10s]),ROW()),"")</f>
        <v/>
      </c>
      <c r="EL30" s="1">
        <f t="shared" ca="1" si="21"/>
        <v>8.1</v>
      </c>
      <c r="EO30" s="1" t="str">
        <f>IFERROR(IF(FIND(2000,Table1[Date 10s]),ROW()),"")</f>
        <v/>
      </c>
      <c r="EP30" s="1">
        <f t="shared" ca="1" si="22"/>
        <v>8.1</v>
      </c>
      <c r="ES30" s="1" t="str">
        <f>IFERROR(IF(FIND(2010,Table1[Date 10s]),ROW()),"")</f>
        <v/>
      </c>
      <c r="ET30" s="1" t="str">
        <f t="shared" ca="1" si="23"/>
        <v/>
      </c>
      <c r="EU30" s="1"/>
    </row>
    <row r="31" spans="1:151">
      <c r="A31" s="1">
        <v>30</v>
      </c>
      <c r="B31" s="1">
        <v>8.6</v>
      </c>
      <c r="C31" s="1" t="s">
        <v>90</v>
      </c>
      <c r="D31" s="1" t="s">
        <v>91</v>
      </c>
      <c r="E31" s="1">
        <v>1960</v>
      </c>
      <c r="F31" s="1">
        <v>1960</v>
      </c>
      <c r="G31" s="1">
        <v>1960</v>
      </c>
      <c r="H31" s="1" t="s">
        <v>92</v>
      </c>
      <c r="I31" s="2">
        <v>272065</v>
      </c>
      <c r="K31" s="1">
        <f t="shared" si="0"/>
        <v>8.6</v>
      </c>
      <c r="L31" s="3">
        <f>Table1[[#This Row],[Votes]]</f>
        <v>272065</v>
      </c>
      <c r="CI31" s="1" t="str">
        <f>IFERROR(IF(FIND($CH$2,Table1[Date5s]),ROW()),"")</f>
        <v/>
      </c>
      <c r="CJ31" s="1" t="e">
        <f t="shared" si="39"/>
        <v>#N/A</v>
      </c>
      <c r="CK31" s="1" t="e">
        <f t="shared" ca="1" si="2"/>
        <v>#N/A</v>
      </c>
      <c r="CL31" s="1" t="e">
        <f t="shared" ca="1" si="3"/>
        <v>#N/A</v>
      </c>
      <c r="CM31" s="1" t="e">
        <f t="shared" ca="1" si="4"/>
        <v>#N/A</v>
      </c>
      <c r="CN31" s="1" t="e">
        <f t="shared" ca="1" si="5"/>
        <v>#N/A</v>
      </c>
      <c r="CO31" s="1" t="e">
        <f t="shared" ca="1" si="6"/>
        <v>#N/A</v>
      </c>
      <c r="CP31" s="1" t="e">
        <f t="shared" ca="1" si="7"/>
        <v>#N/A</v>
      </c>
      <c r="CQ31" s="1" t="e">
        <f t="shared" ca="1" si="8"/>
        <v>#N/A</v>
      </c>
      <c r="CR31" s="1" t="e">
        <f t="shared" ca="1" si="9"/>
        <v>#N/A</v>
      </c>
      <c r="CS31" s="1" t="e">
        <f t="shared" ca="1" si="10"/>
        <v>#N/A</v>
      </c>
      <c r="CU31" s="1" t="e">
        <f t="shared" ca="1" si="40"/>
        <v>#N/A</v>
      </c>
      <c r="CV31" s="1" t="e">
        <f t="shared" ca="1" si="11"/>
        <v>#N/A</v>
      </c>
      <c r="CW31" s="1" t="e">
        <f t="shared" ca="1" si="12"/>
        <v>#N/A</v>
      </c>
      <c r="CX31" s="1" t="e">
        <f t="shared" ca="1" si="13"/>
        <v>#N/A</v>
      </c>
      <c r="DI31" s="1" t="str">
        <f>IFERROR(IF(FIND(1920,Table1[Date 10s]),ROW()),"")</f>
        <v/>
      </c>
      <c r="DJ31" s="1" t="str">
        <f t="shared" ca="1" si="14"/>
        <v/>
      </c>
      <c r="DM31" s="1" t="str">
        <f>IFERROR(IF(FIND(1930,Table1[Date 10s]),ROW()),"")</f>
        <v/>
      </c>
      <c r="DN31" s="1" t="str">
        <f t="shared" ca="1" si="15"/>
        <v/>
      </c>
      <c r="DQ31" s="1" t="str">
        <f>IFERROR(IF(FIND(1940,Table1[Date 10s]),ROW()),"")</f>
        <v/>
      </c>
      <c r="DR31" s="1" t="str">
        <f t="shared" ca="1" si="16"/>
        <v/>
      </c>
      <c r="DU31" s="1" t="str">
        <f>IFERROR(IF(FIND(1950,Table1[Date 10s]),ROW()),"")</f>
        <v/>
      </c>
      <c r="DV31" s="1">
        <f t="shared" ca="1" si="17"/>
        <v>8</v>
      </c>
      <c r="DY31" s="1">
        <f>IFERROR(IF(FIND(1960,Table1[Date 10s]),ROW()),"")</f>
        <v>31</v>
      </c>
      <c r="DZ31" s="1" t="str">
        <f t="shared" ca="1" si="18"/>
        <v/>
      </c>
      <c r="EC31" s="1" t="str">
        <f>IFERROR(IF(FIND(1970,Table1[Date 10s]),ROW()),"")</f>
        <v/>
      </c>
      <c r="ED31" s="1" t="str">
        <f t="shared" ca="1" si="19"/>
        <v/>
      </c>
      <c r="EG31" s="1" t="str">
        <f>IFERROR(IF(FIND(1980,Table1[Date 10s]),ROW()),"")</f>
        <v/>
      </c>
      <c r="EH31" s="1" t="str">
        <f t="shared" ca="1" si="20"/>
        <v/>
      </c>
      <c r="EK31" s="1" t="str">
        <f>IFERROR(IF(FIND(1990,Table1[Date 10s]),ROW()),"")</f>
        <v/>
      </c>
      <c r="EL31" s="1">
        <f t="shared" ca="1" si="21"/>
        <v>8.1</v>
      </c>
      <c r="EO31" s="1" t="str">
        <f>IFERROR(IF(FIND(2000,Table1[Date 10s]),ROW()),"")</f>
        <v/>
      </c>
      <c r="EP31" s="1">
        <f t="shared" ca="1" si="22"/>
        <v>8.1</v>
      </c>
      <c r="ES31" s="1" t="str">
        <f>IFERROR(IF(FIND(2010,Table1[Date 10s]),ROW()),"")</f>
        <v/>
      </c>
      <c r="ET31" s="1" t="str">
        <f t="shared" ca="1" si="23"/>
        <v/>
      </c>
      <c r="EU31" s="1"/>
    </row>
    <row r="32" spans="1:151">
      <c r="A32" s="1">
        <v>31</v>
      </c>
      <c r="B32" s="1">
        <v>8.6</v>
      </c>
      <c r="C32" s="1" t="s">
        <v>93</v>
      </c>
      <c r="D32" s="1" t="s">
        <v>94</v>
      </c>
      <c r="E32" s="1">
        <v>1994</v>
      </c>
      <c r="F32" s="1">
        <v>1990</v>
      </c>
      <c r="G32" s="1">
        <v>1990</v>
      </c>
      <c r="H32" s="1" t="s">
        <v>11</v>
      </c>
      <c r="I32" s="2">
        <v>454516</v>
      </c>
      <c r="K32" s="1">
        <f t="shared" si="0"/>
        <v>8.6</v>
      </c>
      <c r="L32" s="3">
        <f>Table1[[#This Row],[Votes]]</f>
        <v>454516</v>
      </c>
      <c r="CI32" s="1" t="str">
        <f>IFERROR(IF(FIND($CH$2,Table1[Date5s]),ROW()),"")</f>
        <v/>
      </c>
      <c r="CJ32" s="1" t="e">
        <f t="shared" si="39"/>
        <v>#N/A</v>
      </c>
      <c r="CK32" s="1" t="e">
        <f t="shared" ca="1" si="2"/>
        <v>#N/A</v>
      </c>
      <c r="CL32" s="1" t="e">
        <f t="shared" ca="1" si="3"/>
        <v>#N/A</v>
      </c>
      <c r="CM32" s="1" t="e">
        <f t="shared" ca="1" si="4"/>
        <v>#N/A</v>
      </c>
      <c r="CN32" s="1" t="e">
        <f t="shared" ca="1" si="5"/>
        <v>#N/A</v>
      </c>
      <c r="CO32" s="1" t="e">
        <f t="shared" ca="1" si="6"/>
        <v>#N/A</v>
      </c>
      <c r="CP32" s="1" t="e">
        <f t="shared" ca="1" si="7"/>
        <v>#N/A</v>
      </c>
      <c r="CQ32" s="1" t="e">
        <f t="shared" ca="1" si="8"/>
        <v>#N/A</v>
      </c>
      <c r="CR32" s="1" t="e">
        <f t="shared" ca="1" si="9"/>
        <v>#N/A</v>
      </c>
      <c r="CS32" s="1" t="e">
        <f t="shared" ca="1" si="10"/>
        <v>#N/A</v>
      </c>
      <c r="CU32" s="1" t="e">
        <f t="shared" ca="1" si="40"/>
        <v>#N/A</v>
      </c>
      <c r="CV32" s="1" t="e">
        <f t="shared" ca="1" si="11"/>
        <v>#N/A</v>
      </c>
      <c r="CW32" s="1" t="e">
        <f t="shared" ca="1" si="12"/>
        <v>#N/A</v>
      </c>
      <c r="CX32" s="1" t="e">
        <f t="shared" ca="1" si="13"/>
        <v>#N/A</v>
      </c>
      <c r="DI32" s="1" t="str">
        <f>IFERROR(IF(FIND(1920,Table1[Date 10s]),ROW()),"")</f>
        <v/>
      </c>
      <c r="DJ32" s="1" t="str">
        <f t="shared" ca="1" si="14"/>
        <v/>
      </c>
      <c r="DM32" s="1" t="str">
        <f>IFERROR(IF(FIND(1930,Table1[Date 10s]),ROW()),"")</f>
        <v/>
      </c>
      <c r="DN32" s="1" t="str">
        <f t="shared" ca="1" si="15"/>
        <v/>
      </c>
      <c r="DQ32" s="1" t="str">
        <f>IFERROR(IF(FIND(1940,Table1[Date 10s]),ROW()),"")</f>
        <v/>
      </c>
      <c r="DR32" s="1" t="str">
        <f t="shared" ca="1" si="16"/>
        <v/>
      </c>
      <c r="DU32" s="1" t="str">
        <f>IFERROR(IF(FIND(1950,Table1[Date 10s]),ROW()),"")</f>
        <v/>
      </c>
      <c r="DV32" s="1">
        <f t="shared" ca="1" si="17"/>
        <v>8</v>
      </c>
      <c r="DY32" s="1" t="str">
        <f>IFERROR(IF(FIND(1960,Table1[Date 10s]),ROW()),"")</f>
        <v/>
      </c>
      <c r="DZ32" s="1" t="str">
        <f t="shared" ca="1" si="18"/>
        <v/>
      </c>
      <c r="EC32" s="1" t="str">
        <f>IFERROR(IF(FIND(1970,Table1[Date 10s]),ROW()),"")</f>
        <v/>
      </c>
      <c r="ED32" s="1" t="str">
        <f t="shared" ca="1" si="19"/>
        <v/>
      </c>
      <c r="EG32" s="1" t="str">
        <f>IFERROR(IF(FIND(1980,Table1[Date 10s]),ROW()),"")</f>
        <v/>
      </c>
      <c r="EH32" s="1" t="str">
        <f t="shared" ca="1" si="20"/>
        <v/>
      </c>
      <c r="EK32" s="1">
        <f>IFERROR(IF(FIND(1990,Table1[Date 10s]),ROW()),"")</f>
        <v>32</v>
      </c>
      <c r="EL32" s="1">
        <f t="shared" ca="1" si="21"/>
        <v>8.1</v>
      </c>
      <c r="EO32" s="1" t="str">
        <f>IFERROR(IF(FIND(2000,Table1[Date 10s]),ROW()),"")</f>
        <v/>
      </c>
      <c r="EP32" s="1">
        <f t="shared" ca="1" si="22"/>
        <v>8.1</v>
      </c>
      <c r="ES32" s="1" t="str">
        <f>IFERROR(IF(FIND(2010,Table1[Date 10s]),ROW()),"")</f>
        <v/>
      </c>
      <c r="ET32" s="1" t="str">
        <f t="shared" ca="1" si="23"/>
        <v/>
      </c>
      <c r="EU32" s="1"/>
    </row>
    <row r="33" spans="1:151">
      <c r="A33" s="1">
        <v>32</v>
      </c>
      <c r="B33" s="1">
        <v>8.5</v>
      </c>
      <c r="C33" s="1" t="s">
        <v>95</v>
      </c>
      <c r="D33" s="1" t="s">
        <v>96</v>
      </c>
      <c r="E33" s="1">
        <v>1950</v>
      </c>
      <c r="F33" s="1">
        <v>1950</v>
      </c>
      <c r="G33" s="1">
        <v>1950</v>
      </c>
      <c r="H33" s="1" t="s">
        <v>97</v>
      </c>
      <c r="I33" s="2">
        <v>95571</v>
      </c>
      <c r="K33" s="1">
        <f t="shared" si="0"/>
        <v>8.5</v>
      </c>
      <c r="L33" s="3">
        <f>Table1[[#This Row],[Votes]]</f>
        <v>95571</v>
      </c>
      <c r="CI33" s="1" t="str">
        <f>IFERROR(IF(FIND($CH$2,Table1[Date5s]),ROW()),"")</f>
        <v/>
      </c>
      <c r="CJ33" s="1" t="e">
        <f t="shared" si="39"/>
        <v>#N/A</v>
      </c>
      <c r="CK33" s="1" t="e">
        <f t="shared" ca="1" si="2"/>
        <v>#N/A</v>
      </c>
      <c r="CL33" s="1" t="e">
        <f t="shared" ca="1" si="3"/>
        <v>#N/A</v>
      </c>
      <c r="CM33" s="1" t="e">
        <f t="shared" ca="1" si="4"/>
        <v>#N/A</v>
      </c>
      <c r="CN33" s="1" t="e">
        <f t="shared" ca="1" si="5"/>
        <v>#N/A</v>
      </c>
      <c r="CO33" s="1" t="e">
        <f t="shared" ca="1" si="6"/>
        <v>#N/A</v>
      </c>
      <c r="CP33" s="1" t="e">
        <f t="shared" ca="1" si="7"/>
        <v>#N/A</v>
      </c>
      <c r="CQ33" s="1" t="e">
        <f t="shared" ca="1" si="8"/>
        <v>#N/A</v>
      </c>
      <c r="CR33" s="1" t="e">
        <f t="shared" ca="1" si="9"/>
        <v>#N/A</v>
      </c>
      <c r="CS33" s="1" t="e">
        <f t="shared" ca="1" si="10"/>
        <v>#N/A</v>
      </c>
      <c r="CU33" s="1" t="e">
        <f t="shared" ca="1" si="40"/>
        <v>#N/A</v>
      </c>
      <c r="CV33" s="1" t="e">
        <f t="shared" ca="1" si="11"/>
        <v>#N/A</v>
      </c>
      <c r="CW33" s="1" t="e">
        <f t="shared" ca="1" si="12"/>
        <v>#N/A</v>
      </c>
      <c r="CX33" s="1" t="e">
        <f t="shared" ca="1" si="13"/>
        <v>#N/A</v>
      </c>
      <c r="DI33" s="1" t="str">
        <f>IFERROR(IF(FIND(1920,Table1[Date 10s]),ROW()),"")</f>
        <v/>
      </c>
      <c r="DJ33" s="1" t="str">
        <f t="shared" ca="1" si="14"/>
        <v/>
      </c>
      <c r="DM33" s="1" t="str">
        <f>IFERROR(IF(FIND(1930,Table1[Date 10s]),ROW()),"")</f>
        <v/>
      </c>
      <c r="DN33" s="1" t="str">
        <f t="shared" ca="1" si="15"/>
        <v/>
      </c>
      <c r="DQ33" s="1" t="str">
        <f>IFERROR(IF(FIND(1940,Table1[Date 10s]),ROW()),"")</f>
        <v/>
      </c>
      <c r="DR33" s="1" t="str">
        <f t="shared" ca="1" si="16"/>
        <v/>
      </c>
      <c r="DU33" s="1">
        <f>IFERROR(IF(FIND(1950,Table1[Date 10s]),ROW()),"")</f>
        <v>33</v>
      </c>
      <c r="DV33" s="1" t="str">
        <f t="shared" ca="1" si="17"/>
        <v/>
      </c>
      <c r="DY33" s="1" t="str">
        <f>IFERROR(IF(FIND(1960,Table1[Date 10s]),ROW()),"")</f>
        <v/>
      </c>
      <c r="DZ33" s="1" t="str">
        <f t="shared" ca="1" si="18"/>
        <v/>
      </c>
      <c r="EC33" s="1" t="str">
        <f>IFERROR(IF(FIND(1970,Table1[Date 10s]),ROW()),"")</f>
        <v/>
      </c>
      <c r="ED33" s="1" t="str">
        <f t="shared" ca="1" si="19"/>
        <v/>
      </c>
      <c r="EG33" s="1" t="str">
        <f>IFERROR(IF(FIND(1980,Table1[Date 10s]),ROW()),"")</f>
        <v/>
      </c>
      <c r="EH33" s="1" t="str">
        <f t="shared" ca="1" si="20"/>
        <v/>
      </c>
      <c r="EK33" s="1" t="str">
        <f>IFERROR(IF(FIND(1990,Table1[Date 10s]),ROW()),"")</f>
        <v/>
      </c>
      <c r="EL33" s="1">
        <f t="shared" ca="1" si="21"/>
        <v>8.1</v>
      </c>
      <c r="EO33" s="1" t="str">
        <f>IFERROR(IF(FIND(2000,Table1[Date 10s]),ROW()),"")</f>
        <v/>
      </c>
      <c r="EP33" s="1">
        <f t="shared" ca="1" si="22"/>
        <v>8.1</v>
      </c>
      <c r="ES33" s="1" t="str">
        <f>IFERROR(IF(FIND(2010,Table1[Date 10s]),ROW()),"")</f>
        <v/>
      </c>
      <c r="ET33" s="1" t="str">
        <f t="shared" ca="1" si="23"/>
        <v/>
      </c>
      <c r="EU33" s="1"/>
    </row>
    <row r="34" spans="1:151">
      <c r="A34" s="1">
        <v>33</v>
      </c>
      <c r="B34" s="1">
        <v>8.5</v>
      </c>
      <c r="C34" s="1" t="s">
        <v>98</v>
      </c>
      <c r="D34" s="1" t="s">
        <v>99</v>
      </c>
      <c r="E34" s="1">
        <v>1998</v>
      </c>
      <c r="F34" s="1">
        <v>1995</v>
      </c>
      <c r="G34" s="1">
        <v>1990</v>
      </c>
      <c r="H34" s="1" t="s">
        <v>100</v>
      </c>
      <c r="I34" s="2">
        <v>495932</v>
      </c>
      <c r="K34" s="1">
        <f t="shared" si="0"/>
        <v>8.5</v>
      </c>
      <c r="L34" s="3">
        <f>Table1[[#This Row],[Votes]]</f>
        <v>495932</v>
      </c>
      <c r="CI34" s="1" t="str">
        <f>IFERROR(IF(FIND($CH$2,Table1[Date5s]),ROW()),"")</f>
        <v/>
      </c>
      <c r="CJ34" s="1" t="e">
        <f t="shared" si="39"/>
        <v>#N/A</v>
      </c>
      <c r="CK34" s="1" t="e">
        <f t="shared" ca="1" si="2"/>
        <v>#N/A</v>
      </c>
      <c r="CL34" s="1" t="e">
        <f t="shared" ca="1" si="3"/>
        <v>#N/A</v>
      </c>
      <c r="CM34" s="1" t="e">
        <f t="shared" ca="1" si="4"/>
        <v>#N/A</v>
      </c>
      <c r="CN34" s="1" t="e">
        <f t="shared" ca="1" si="5"/>
        <v>#N/A</v>
      </c>
      <c r="CO34" s="1" t="e">
        <f t="shared" ca="1" si="6"/>
        <v>#N/A</v>
      </c>
      <c r="CP34" s="1" t="e">
        <f t="shared" ca="1" si="7"/>
        <v>#N/A</v>
      </c>
      <c r="CQ34" s="1" t="e">
        <f t="shared" ca="1" si="8"/>
        <v>#N/A</v>
      </c>
      <c r="CR34" s="1" t="e">
        <f t="shared" ca="1" si="9"/>
        <v>#N/A</v>
      </c>
      <c r="CS34" s="1" t="e">
        <f t="shared" ca="1" si="10"/>
        <v>#N/A</v>
      </c>
      <c r="CU34" s="1" t="e">
        <f t="shared" ca="1" si="40"/>
        <v>#N/A</v>
      </c>
      <c r="CV34" s="1" t="e">
        <f t="shared" ca="1" si="11"/>
        <v>#N/A</v>
      </c>
      <c r="CW34" s="1" t="e">
        <f t="shared" ca="1" si="12"/>
        <v>#N/A</v>
      </c>
      <c r="CX34" s="1" t="e">
        <f t="shared" ca="1" si="13"/>
        <v>#N/A</v>
      </c>
      <c r="DI34" s="1" t="str">
        <f>IFERROR(IF(FIND(1920,Table1[Date 10s]),ROW()),"")</f>
        <v/>
      </c>
      <c r="DJ34" s="1" t="str">
        <f t="shared" ca="1" si="14"/>
        <v/>
      </c>
      <c r="DM34" s="1" t="str">
        <f>IFERROR(IF(FIND(1930,Table1[Date 10s]),ROW()),"")</f>
        <v/>
      </c>
      <c r="DN34" s="1" t="str">
        <f t="shared" ca="1" si="15"/>
        <v/>
      </c>
      <c r="DQ34" s="1" t="str">
        <f>IFERROR(IF(FIND(1940,Table1[Date 10s]),ROW()),"")</f>
        <v/>
      </c>
      <c r="DR34" s="1" t="str">
        <f t="shared" ca="1" si="16"/>
        <v/>
      </c>
      <c r="DU34" s="1" t="str">
        <f>IFERROR(IF(FIND(1950,Table1[Date 10s]),ROW()),"")</f>
        <v/>
      </c>
      <c r="DV34" s="1" t="str">
        <f t="shared" ca="1" si="17"/>
        <v/>
      </c>
      <c r="DY34" s="1" t="str">
        <f>IFERROR(IF(FIND(1960,Table1[Date 10s]),ROW()),"")</f>
        <v/>
      </c>
      <c r="DZ34" s="1" t="str">
        <f t="shared" ca="1" si="18"/>
        <v/>
      </c>
      <c r="EC34" s="1" t="str">
        <f>IFERROR(IF(FIND(1970,Table1[Date 10s]),ROW()),"")</f>
        <v/>
      </c>
      <c r="ED34" s="1" t="str">
        <f t="shared" ca="1" si="19"/>
        <v/>
      </c>
      <c r="EG34" s="1" t="str">
        <f>IFERROR(IF(FIND(1980,Table1[Date 10s]),ROW()),"")</f>
        <v/>
      </c>
      <c r="EH34" s="1" t="str">
        <f t="shared" ca="1" si="20"/>
        <v/>
      </c>
      <c r="EK34" s="1">
        <f>IFERROR(IF(FIND(1990,Table1[Date 10s]),ROW()),"")</f>
        <v>34</v>
      </c>
      <c r="EL34" s="1">
        <f t="shared" ca="1" si="21"/>
        <v>8.1</v>
      </c>
      <c r="EO34" s="1" t="str">
        <f>IFERROR(IF(FIND(2000,Table1[Date 10s]),ROW()),"")</f>
        <v/>
      </c>
      <c r="EP34" s="1">
        <f t="shared" ca="1" si="22"/>
        <v>8.1</v>
      </c>
      <c r="ES34" s="1" t="str">
        <f>IFERROR(IF(FIND(2010,Table1[Date 10s]),ROW()),"")</f>
        <v/>
      </c>
      <c r="ET34" s="1" t="str">
        <f t="shared" ca="1" si="23"/>
        <v/>
      </c>
      <c r="EU34" s="1"/>
    </row>
    <row r="35" spans="1:151">
      <c r="A35" s="1">
        <v>34</v>
      </c>
      <c r="B35" s="1">
        <v>8.5</v>
      </c>
      <c r="C35" s="1" t="s">
        <v>101</v>
      </c>
      <c r="D35" s="1" t="s">
        <v>102</v>
      </c>
      <c r="E35" s="1">
        <v>1979</v>
      </c>
      <c r="F35" s="1">
        <v>1975</v>
      </c>
      <c r="G35" s="1">
        <v>1970</v>
      </c>
      <c r="H35" s="1" t="s">
        <v>103</v>
      </c>
      <c r="I35" s="2">
        <v>309699</v>
      </c>
      <c r="K35" s="1">
        <f t="shared" si="0"/>
        <v>8.5</v>
      </c>
      <c r="L35" s="3">
        <f>Table1[[#This Row],[Votes]]</f>
        <v>309699</v>
      </c>
      <c r="CI35" s="1">
        <f>IFERROR(IF(FIND($CH$2,Table1[Date5s]),ROW()),"")</f>
        <v>35</v>
      </c>
      <c r="CJ35" s="1" t="e">
        <f t="shared" si="39"/>
        <v>#N/A</v>
      </c>
      <c r="CK35" s="1" t="e">
        <f t="shared" ca="1" si="2"/>
        <v>#N/A</v>
      </c>
      <c r="CL35" s="1" t="e">
        <f t="shared" ca="1" si="3"/>
        <v>#N/A</v>
      </c>
      <c r="CM35" s="1" t="e">
        <f t="shared" ca="1" si="4"/>
        <v>#N/A</v>
      </c>
      <c r="CN35" s="1" t="e">
        <f t="shared" ca="1" si="5"/>
        <v>#N/A</v>
      </c>
      <c r="CO35" s="1" t="e">
        <f t="shared" ca="1" si="6"/>
        <v>#N/A</v>
      </c>
      <c r="CP35" s="1" t="e">
        <f t="shared" ca="1" si="7"/>
        <v>#N/A</v>
      </c>
      <c r="CQ35" s="1" t="e">
        <f t="shared" ca="1" si="8"/>
        <v>#N/A</v>
      </c>
      <c r="CR35" s="1" t="e">
        <f t="shared" ca="1" si="9"/>
        <v>#N/A</v>
      </c>
      <c r="CS35" s="1" t="e">
        <f t="shared" ca="1" si="10"/>
        <v>#N/A</v>
      </c>
      <c r="CU35" s="1" t="e">
        <f t="shared" ca="1" si="40"/>
        <v>#N/A</v>
      </c>
      <c r="CV35" s="1" t="e">
        <f t="shared" ca="1" si="11"/>
        <v>#N/A</v>
      </c>
      <c r="CW35" s="1" t="e">
        <f t="shared" ca="1" si="12"/>
        <v>#N/A</v>
      </c>
      <c r="CX35" s="1" t="e">
        <f t="shared" ca="1" si="13"/>
        <v>#N/A</v>
      </c>
      <c r="DI35" s="1" t="str">
        <f>IFERROR(IF(FIND(1920,Table1[Date 10s]),ROW()),"")</f>
        <v/>
      </c>
      <c r="DJ35" s="1" t="str">
        <f t="shared" ca="1" si="14"/>
        <v/>
      </c>
      <c r="DM35" s="1" t="str">
        <f>IFERROR(IF(FIND(1930,Table1[Date 10s]),ROW()),"")</f>
        <v/>
      </c>
      <c r="DN35" s="1" t="str">
        <f t="shared" ca="1" si="15"/>
        <v/>
      </c>
      <c r="DQ35" s="1" t="str">
        <f>IFERROR(IF(FIND(1940,Table1[Date 10s]),ROW()),"")</f>
        <v/>
      </c>
      <c r="DR35" s="1" t="str">
        <f t="shared" ca="1" si="16"/>
        <v/>
      </c>
      <c r="DU35" s="1" t="str">
        <f>IFERROR(IF(FIND(1950,Table1[Date 10s]),ROW()),"")</f>
        <v/>
      </c>
      <c r="DV35" s="1" t="str">
        <f t="shared" ca="1" si="17"/>
        <v/>
      </c>
      <c r="DY35" s="1" t="str">
        <f>IFERROR(IF(FIND(1960,Table1[Date 10s]),ROW()),"")</f>
        <v/>
      </c>
      <c r="DZ35" s="1" t="str">
        <f t="shared" ca="1" si="18"/>
        <v/>
      </c>
      <c r="EC35" s="1">
        <f>IFERROR(IF(FIND(1970,Table1[Date 10s]),ROW()),"")</f>
        <v>35</v>
      </c>
      <c r="ED35" s="1" t="str">
        <f t="shared" ca="1" si="19"/>
        <v/>
      </c>
      <c r="EG35" s="1" t="str">
        <f>IFERROR(IF(FIND(1980,Table1[Date 10s]),ROW()),"")</f>
        <v/>
      </c>
      <c r="EH35" s="1" t="str">
        <f t="shared" ca="1" si="20"/>
        <v/>
      </c>
      <c r="EK35" s="1" t="str">
        <f>IFERROR(IF(FIND(1990,Table1[Date 10s]),ROW()),"")</f>
        <v/>
      </c>
      <c r="EL35" s="1">
        <f t="shared" ca="1" si="21"/>
        <v>8.1</v>
      </c>
      <c r="EO35" s="1" t="str">
        <f>IFERROR(IF(FIND(2000,Table1[Date 10s]),ROW()),"")</f>
        <v/>
      </c>
      <c r="EP35" s="1">
        <f t="shared" ca="1" si="22"/>
        <v>8.1</v>
      </c>
      <c r="ES35" s="1" t="str">
        <f>IFERROR(IF(FIND(2010,Table1[Date 10s]),ROW()),"")</f>
        <v/>
      </c>
      <c r="ET35" s="1" t="str">
        <f t="shared" ca="1" si="23"/>
        <v/>
      </c>
      <c r="EU35" s="1"/>
    </row>
    <row r="36" spans="1:151">
      <c r="A36" s="1">
        <v>35</v>
      </c>
      <c r="B36" s="1">
        <v>8.5</v>
      </c>
      <c r="C36" s="1" t="s">
        <v>104</v>
      </c>
      <c r="D36" s="1" t="s">
        <v>105</v>
      </c>
      <c r="E36" s="1">
        <v>1991</v>
      </c>
      <c r="F36" s="1">
        <v>1990</v>
      </c>
      <c r="G36" s="1">
        <v>1990</v>
      </c>
      <c r="H36" s="1" t="s">
        <v>70</v>
      </c>
      <c r="I36" s="2">
        <v>479572</v>
      </c>
      <c r="K36" s="1">
        <f t="shared" si="0"/>
        <v>8.5</v>
      </c>
      <c r="L36" s="3">
        <f>Table1[[#This Row],[Votes]]</f>
        <v>479572</v>
      </c>
      <c r="CI36" s="1" t="str">
        <f>IFERROR(IF(FIND($CH$2,Table1[Date5s]),ROW()),"")</f>
        <v/>
      </c>
      <c r="CJ36" s="1" t="e">
        <f t="shared" si="39"/>
        <v>#N/A</v>
      </c>
      <c r="CK36" s="1" t="e">
        <f t="shared" ca="1" si="2"/>
        <v>#N/A</v>
      </c>
      <c r="CL36" s="1" t="e">
        <f t="shared" ca="1" si="3"/>
        <v>#N/A</v>
      </c>
      <c r="CM36" s="1" t="e">
        <f t="shared" ca="1" si="4"/>
        <v>#N/A</v>
      </c>
      <c r="CN36" s="1" t="e">
        <f t="shared" ca="1" si="5"/>
        <v>#N/A</v>
      </c>
      <c r="CO36" s="1" t="e">
        <f t="shared" ca="1" si="6"/>
        <v>#N/A</v>
      </c>
      <c r="CP36" s="1" t="e">
        <f t="shared" ca="1" si="7"/>
        <v>#N/A</v>
      </c>
      <c r="CQ36" s="1" t="e">
        <f t="shared" ca="1" si="8"/>
        <v>#N/A</v>
      </c>
      <c r="CR36" s="1" t="e">
        <f t="shared" ca="1" si="9"/>
        <v>#N/A</v>
      </c>
      <c r="CS36" s="1" t="e">
        <f t="shared" ca="1" si="10"/>
        <v>#N/A</v>
      </c>
      <c r="CU36" s="1" t="e">
        <f t="shared" ca="1" si="40"/>
        <v>#N/A</v>
      </c>
      <c r="CV36" s="1" t="e">
        <f t="shared" ca="1" si="11"/>
        <v>#N/A</v>
      </c>
      <c r="CW36" s="1" t="e">
        <f t="shared" ca="1" si="12"/>
        <v>#N/A</v>
      </c>
      <c r="CX36" s="1" t="e">
        <f t="shared" ca="1" si="13"/>
        <v>#N/A</v>
      </c>
      <c r="DI36" s="1" t="str">
        <f>IFERROR(IF(FIND(1920,Table1[Date 10s]),ROW()),"")</f>
        <v/>
      </c>
      <c r="DJ36" s="1" t="str">
        <f t="shared" ca="1" si="14"/>
        <v/>
      </c>
      <c r="DM36" s="1" t="str">
        <f>IFERROR(IF(FIND(1930,Table1[Date 10s]),ROW()),"")</f>
        <v/>
      </c>
      <c r="DN36" s="1" t="str">
        <f t="shared" ca="1" si="15"/>
        <v/>
      </c>
      <c r="DQ36" s="1" t="str">
        <f>IFERROR(IF(FIND(1940,Table1[Date 10s]),ROW()),"")</f>
        <v/>
      </c>
      <c r="DR36" s="1" t="str">
        <f t="shared" ca="1" si="16"/>
        <v/>
      </c>
      <c r="DU36" s="1" t="str">
        <f>IFERROR(IF(FIND(1950,Table1[Date 10s]),ROW()),"")</f>
        <v/>
      </c>
      <c r="DV36" s="1" t="str">
        <f t="shared" ca="1" si="17"/>
        <v/>
      </c>
      <c r="DY36" s="1" t="str">
        <f>IFERROR(IF(FIND(1960,Table1[Date 10s]),ROW()),"")</f>
        <v/>
      </c>
      <c r="DZ36" s="1" t="str">
        <f t="shared" ca="1" si="18"/>
        <v/>
      </c>
      <c r="EC36" s="1" t="str">
        <f>IFERROR(IF(FIND(1970,Table1[Date 10s]),ROW()),"")</f>
        <v/>
      </c>
      <c r="ED36" s="1" t="str">
        <f t="shared" ca="1" si="19"/>
        <v/>
      </c>
      <c r="EG36" s="1" t="str">
        <f>IFERROR(IF(FIND(1980,Table1[Date 10s]),ROW()),"")</f>
        <v/>
      </c>
      <c r="EH36" s="1" t="str">
        <f t="shared" ca="1" si="20"/>
        <v/>
      </c>
      <c r="EK36" s="1">
        <f>IFERROR(IF(FIND(1990,Table1[Date 10s]),ROW()),"")</f>
        <v>36</v>
      </c>
      <c r="EL36" s="1">
        <f t="shared" ca="1" si="21"/>
        <v>8</v>
      </c>
      <c r="EO36" s="1" t="str">
        <f>IFERROR(IF(FIND(2000,Table1[Date 10s]),ROW()),"")</f>
        <v/>
      </c>
      <c r="EP36" s="1">
        <f t="shared" ca="1" si="22"/>
        <v>8</v>
      </c>
      <c r="ES36" s="1" t="str">
        <f>IFERROR(IF(FIND(2010,Table1[Date 10s]),ROW()),"")</f>
        <v/>
      </c>
      <c r="ET36" s="1" t="str">
        <f t="shared" ca="1" si="23"/>
        <v/>
      </c>
      <c r="EU36" s="1"/>
    </row>
    <row r="37" spans="1:151">
      <c r="A37" s="1">
        <v>36</v>
      </c>
      <c r="B37" s="1">
        <v>8.5</v>
      </c>
      <c r="C37" s="1" t="s">
        <v>106</v>
      </c>
      <c r="D37" s="1" t="s">
        <v>107</v>
      </c>
      <c r="E37" s="1">
        <v>2000</v>
      </c>
      <c r="F37" s="1">
        <v>2000</v>
      </c>
      <c r="G37" s="1">
        <v>2000</v>
      </c>
      <c r="H37" s="1" t="s">
        <v>108</v>
      </c>
      <c r="I37" s="2">
        <v>557394</v>
      </c>
      <c r="K37" s="1">
        <f t="shared" si="0"/>
        <v>8.5</v>
      </c>
      <c r="L37" s="3">
        <f>Table1[[#This Row],[Votes]]</f>
        <v>557394</v>
      </c>
      <c r="CI37" s="1" t="str">
        <f>IFERROR(IF(FIND($CH$2,Table1[Date5s]),ROW()),"")</f>
        <v/>
      </c>
      <c r="CJ37" s="1" t="e">
        <f t="shared" si="39"/>
        <v>#N/A</v>
      </c>
      <c r="CK37" s="1" t="e">
        <f t="shared" ca="1" si="2"/>
        <v>#N/A</v>
      </c>
      <c r="CL37" s="1" t="e">
        <f t="shared" ca="1" si="3"/>
        <v>#N/A</v>
      </c>
      <c r="CM37" s="1" t="e">
        <f t="shared" ca="1" si="4"/>
        <v>#N/A</v>
      </c>
      <c r="CN37" s="1" t="e">
        <f t="shared" ca="1" si="5"/>
        <v>#N/A</v>
      </c>
      <c r="CO37" s="1" t="e">
        <f t="shared" ca="1" si="6"/>
        <v>#N/A</v>
      </c>
      <c r="CP37" s="1" t="e">
        <f t="shared" ca="1" si="7"/>
        <v>#N/A</v>
      </c>
      <c r="CQ37" s="1" t="e">
        <f t="shared" ca="1" si="8"/>
        <v>#N/A</v>
      </c>
      <c r="CR37" s="1" t="e">
        <f t="shared" ca="1" si="9"/>
        <v>#N/A</v>
      </c>
      <c r="CS37" s="1" t="e">
        <f t="shared" ca="1" si="10"/>
        <v>#N/A</v>
      </c>
      <c r="CU37" s="1" t="e">
        <f t="shared" ca="1" si="40"/>
        <v>#N/A</v>
      </c>
      <c r="CV37" s="1" t="e">
        <f t="shared" ca="1" si="11"/>
        <v>#N/A</v>
      </c>
      <c r="CW37" s="1" t="e">
        <f t="shared" ca="1" si="12"/>
        <v>#N/A</v>
      </c>
      <c r="CX37" s="1" t="e">
        <f t="shared" ca="1" si="13"/>
        <v>#N/A</v>
      </c>
      <c r="DI37" s="1" t="str">
        <f>IFERROR(IF(FIND(1920,Table1[Date 10s]),ROW()),"")</f>
        <v/>
      </c>
      <c r="DJ37" s="1" t="str">
        <f t="shared" ca="1" si="14"/>
        <v/>
      </c>
      <c r="DM37" s="1" t="str">
        <f>IFERROR(IF(FIND(1930,Table1[Date 10s]),ROW()),"")</f>
        <v/>
      </c>
      <c r="DN37" s="1" t="str">
        <f t="shared" ca="1" si="15"/>
        <v/>
      </c>
      <c r="DQ37" s="1" t="str">
        <f>IFERROR(IF(FIND(1940,Table1[Date 10s]),ROW()),"")</f>
        <v/>
      </c>
      <c r="DR37" s="1" t="str">
        <f t="shared" ca="1" si="16"/>
        <v/>
      </c>
      <c r="DU37" s="1" t="str">
        <f>IFERROR(IF(FIND(1950,Table1[Date 10s]),ROW()),"")</f>
        <v/>
      </c>
      <c r="DV37" s="1" t="str">
        <f t="shared" ca="1" si="17"/>
        <v/>
      </c>
      <c r="DY37" s="1" t="str">
        <f>IFERROR(IF(FIND(1960,Table1[Date 10s]),ROW()),"")</f>
        <v/>
      </c>
      <c r="DZ37" s="1" t="str">
        <f t="shared" ca="1" si="18"/>
        <v/>
      </c>
      <c r="EC37" s="1" t="str">
        <f>IFERROR(IF(FIND(1970,Table1[Date 10s]),ROW()),"")</f>
        <v/>
      </c>
      <c r="ED37" s="1" t="str">
        <f t="shared" ca="1" si="19"/>
        <v/>
      </c>
      <c r="EG37" s="1" t="str">
        <f>IFERROR(IF(FIND(1980,Table1[Date 10s]),ROW()),"")</f>
        <v/>
      </c>
      <c r="EH37" s="1" t="str">
        <f t="shared" ca="1" si="20"/>
        <v/>
      </c>
      <c r="EK37" s="1" t="str">
        <f>IFERROR(IF(FIND(1990,Table1[Date 10s]),ROW()),"")</f>
        <v/>
      </c>
      <c r="EL37" s="1">
        <f t="shared" ca="1" si="21"/>
        <v>8</v>
      </c>
      <c r="EO37" s="1">
        <f>IFERROR(IF(FIND(2000,Table1[Date 10s]),ROW()),"")</f>
        <v>37</v>
      </c>
      <c r="EP37" s="1">
        <f t="shared" ca="1" si="22"/>
        <v>8</v>
      </c>
      <c r="ES37" s="1" t="str">
        <f>IFERROR(IF(FIND(2010,Table1[Date 10s]),ROW()),"")</f>
        <v/>
      </c>
      <c r="ET37" s="1" t="str">
        <f t="shared" ca="1" si="23"/>
        <v/>
      </c>
      <c r="EU37" s="1"/>
    </row>
    <row r="38" spans="1:151">
      <c r="A38" s="1">
        <v>37</v>
      </c>
      <c r="B38" s="1">
        <v>8.5</v>
      </c>
      <c r="C38" s="1" t="s">
        <v>109</v>
      </c>
      <c r="D38" s="1" t="s">
        <v>110</v>
      </c>
      <c r="E38" s="1">
        <v>1998</v>
      </c>
      <c r="F38" s="1">
        <v>1995</v>
      </c>
      <c r="G38" s="1">
        <v>1990</v>
      </c>
      <c r="H38" s="1" t="s">
        <v>100</v>
      </c>
      <c r="I38" s="2">
        <v>546922</v>
      </c>
      <c r="K38" s="1">
        <f t="shared" si="0"/>
        <v>8.5</v>
      </c>
      <c r="L38" s="3">
        <f>Table1[[#This Row],[Votes]]</f>
        <v>546922</v>
      </c>
      <c r="CI38" s="1" t="str">
        <f>IFERROR(IF(FIND($CH$2,Table1[Date5s]),ROW()),"")</f>
        <v/>
      </c>
      <c r="CJ38" s="1" t="e">
        <f t="shared" si="39"/>
        <v>#N/A</v>
      </c>
      <c r="CK38" s="1" t="e">
        <f t="shared" ca="1" si="2"/>
        <v>#N/A</v>
      </c>
      <c r="CL38" s="1" t="e">
        <f t="shared" ca="1" si="3"/>
        <v>#N/A</v>
      </c>
      <c r="CM38" s="1" t="e">
        <f t="shared" ca="1" si="4"/>
        <v>#N/A</v>
      </c>
      <c r="CN38" s="1" t="e">
        <f t="shared" ca="1" si="5"/>
        <v>#N/A</v>
      </c>
      <c r="CO38" s="1" t="e">
        <f t="shared" ca="1" si="6"/>
        <v>#N/A</v>
      </c>
      <c r="CP38" s="1" t="e">
        <f t="shared" ca="1" si="7"/>
        <v>#N/A</v>
      </c>
      <c r="CQ38" s="1" t="e">
        <f t="shared" ca="1" si="8"/>
        <v>#N/A</v>
      </c>
      <c r="CR38" s="1" t="e">
        <f t="shared" ca="1" si="9"/>
        <v>#N/A</v>
      </c>
      <c r="CS38" s="1" t="e">
        <f t="shared" ca="1" si="10"/>
        <v>#N/A</v>
      </c>
      <c r="CU38" s="1" t="e">
        <f t="shared" ca="1" si="40"/>
        <v>#N/A</v>
      </c>
      <c r="CV38" s="1" t="e">
        <f t="shared" ca="1" si="11"/>
        <v>#N/A</v>
      </c>
      <c r="CW38" s="1" t="e">
        <f t="shared" ca="1" si="12"/>
        <v>#N/A</v>
      </c>
      <c r="CX38" s="1" t="e">
        <f t="shared" ca="1" si="13"/>
        <v>#N/A</v>
      </c>
      <c r="DI38" s="1" t="str">
        <f>IFERROR(IF(FIND(1920,Table1[Date 10s]),ROW()),"")</f>
        <v/>
      </c>
      <c r="DJ38" s="1" t="str">
        <f t="shared" ca="1" si="14"/>
        <v/>
      </c>
      <c r="DM38" s="1" t="str">
        <f>IFERROR(IF(FIND(1930,Table1[Date 10s]),ROW()),"")</f>
        <v/>
      </c>
      <c r="DN38" s="1" t="str">
        <f t="shared" ca="1" si="15"/>
        <v/>
      </c>
      <c r="DQ38" s="1" t="str">
        <f>IFERROR(IF(FIND(1940,Table1[Date 10s]),ROW()),"")</f>
        <v/>
      </c>
      <c r="DR38" s="1" t="str">
        <f t="shared" ca="1" si="16"/>
        <v/>
      </c>
      <c r="DU38" s="1" t="str">
        <f>IFERROR(IF(FIND(1950,Table1[Date 10s]),ROW()),"")</f>
        <v/>
      </c>
      <c r="DV38" s="1" t="str">
        <f t="shared" ca="1" si="17"/>
        <v/>
      </c>
      <c r="DY38" s="1" t="str">
        <f>IFERROR(IF(FIND(1960,Table1[Date 10s]),ROW()),"")</f>
        <v/>
      </c>
      <c r="DZ38" s="1" t="str">
        <f t="shared" ca="1" si="18"/>
        <v/>
      </c>
      <c r="EC38" s="1" t="str">
        <f>IFERROR(IF(FIND(1970,Table1[Date 10s]),ROW()),"")</f>
        <v/>
      </c>
      <c r="ED38" s="1" t="str">
        <f t="shared" ca="1" si="19"/>
        <v/>
      </c>
      <c r="EG38" s="1" t="str">
        <f>IFERROR(IF(FIND(1980,Table1[Date 10s]),ROW()),"")</f>
        <v/>
      </c>
      <c r="EH38" s="1" t="str">
        <f t="shared" ca="1" si="20"/>
        <v/>
      </c>
      <c r="EK38" s="1">
        <f>IFERROR(IF(FIND(1990,Table1[Date 10s]),ROW()),"")</f>
        <v>38</v>
      </c>
      <c r="EL38" s="1">
        <f t="shared" ca="1" si="21"/>
        <v>8</v>
      </c>
      <c r="EO38" s="1" t="str">
        <f>IFERROR(IF(FIND(2000,Table1[Date 10s]),ROW()),"")</f>
        <v/>
      </c>
      <c r="EP38" s="1">
        <f t="shared" ca="1" si="22"/>
        <v>8</v>
      </c>
      <c r="ES38" s="1" t="str">
        <f>IFERROR(IF(FIND(2010,Table1[Date 10s]),ROW()),"")</f>
        <v/>
      </c>
      <c r="ET38" s="1" t="str">
        <f t="shared" ca="1" si="23"/>
        <v/>
      </c>
      <c r="EU38" s="1"/>
    </row>
    <row r="39" spans="1:151">
      <c r="A39" s="1">
        <v>38</v>
      </c>
      <c r="B39" s="1">
        <v>8.5</v>
      </c>
      <c r="C39" s="1" t="s">
        <v>111</v>
      </c>
      <c r="D39" s="1" t="s">
        <v>112</v>
      </c>
      <c r="E39" s="1">
        <v>1931</v>
      </c>
      <c r="F39" s="1">
        <v>1930</v>
      </c>
      <c r="G39" s="1">
        <v>1930</v>
      </c>
      <c r="H39" s="1" t="s">
        <v>113</v>
      </c>
      <c r="I39" s="2">
        <v>62840</v>
      </c>
      <c r="K39" s="1">
        <f t="shared" si="0"/>
        <v>8.5</v>
      </c>
      <c r="L39" s="3">
        <f>Table1[[#This Row],[Votes]]</f>
        <v>62840</v>
      </c>
      <c r="CI39" s="1" t="str">
        <f>IFERROR(IF(FIND($CH$2,Table1[Date5s]),ROW()),"")</f>
        <v/>
      </c>
      <c r="CJ39" s="1" t="e">
        <f t="shared" si="39"/>
        <v>#N/A</v>
      </c>
      <c r="CK39" s="1" t="e">
        <f t="shared" ca="1" si="2"/>
        <v>#N/A</v>
      </c>
      <c r="CL39" s="1" t="e">
        <f t="shared" ca="1" si="3"/>
        <v>#N/A</v>
      </c>
      <c r="CM39" s="1" t="e">
        <f t="shared" ca="1" si="4"/>
        <v>#N/A</v>
      </c>
      <c r="CN39" s="1" t="e">
        <f t="shared" ca="1" si="5"/>
        <v>#N/A</v>
      </c>
      <c r="CO39" s="1" t="e">
        <f t="shared" ca="1" si="6"/>
        <v>#N/A</v>
      </c>
      <c r="CP39" s="1" t="e">
        <f t="shared" ca="1" si="7"/>
        <v>#N/A</v>
      </c>
      <c r="CQ39" s="1" t="e">
        <f t="shared" ca="1" si="8"/>
        <v>#N/A</v>
      </c>
      <c r="CR39" s="1" t="e">
        <f t="shared" ca="1" si="9"/>
        <v>#N/A</v>
      </c>
      <c r="CS39" s="1" t="e">
        <f t="shared" ca="1" si="10"/>
        <v>#N/A</v>
      </c>
      <c r="CU39" s="1" t="e">
        <f t="shared" ca="1" si="40"/>
        <v>#N/A</v>
      </c>
      <c r="CV39" s="1" t="e">
        <f t="shared" ca="1" si="11"/>
        <v>#N/A</v>
      </c>
      <c r="CW39" s="1" t="e">
        <f t="shared" ca="1" si="12"/>
        <v>#N/A</v>
      </c>
      <c r="CX39" s="1" t="e">
        <f t="shared" ca="1" si="13"/>
        <v>#N/A</v>
      </c>
      <c r="DI39" s="1" t="str">
        <f>IFERROR(IF(FIND(1920,Table1[Date 10s]),ROW()),"")</f>
        <v/>
      </c>
      <c r="DJ39" s="1" t="str">
        <f t="shared" ca="1" si="14"/>
        <v/>
      </c>
      <c r="DM39" s="1">
        <f>IFERROR(IF(FIND(1930,Table1[Date 10s]),ROW()),"")</f>
        <v>39</v>
      </c>
      <c r="DN39" s="1" t="str">
        <f t="shared" ca="1" si="15"/>
        <v/>
      </c>
      <c r="DQ39" s="1" t="str">
        <f>IFERROR(IF(FIND(1940,Table1[Date 10s]),ROW()),"")</f>
        <v/>
      </c>
      <c r="DR39" s="1" t="str">
        <f t="shared" ca="1" si="16"/>
        <v/>
      </c>
      <c r="DU39" s="1" t="str">
        <f>IFERROR(IF(FIND(1950,Table1[Date 10s]),ROW()),"")</f>
        <v/>
      </c>
      <c r="DV39" s="1" t="str">
        <f t="shared" ca="1" si="17"/>
        <v/>
      </c>
      <c r="DY39" s="1" t="str">
        <f>IFERROR(IF(FIND(1960,Table1[Date 10s]),ROW()),"")</f>
        <v/>
      </c>
      <c r="DZ39" s="1" t="str">
        <f t="shared" ca="1" si="18"/>
        <v/>
      </c>
      <c r="EC39" s="1" t="str">
        <f>IFERROR(IF(FIND(1970,Table1[Date 10s]),ROW()),"")</f>
        <v/>
      </c>
      <c r="ED39" s="1" t="str">
        <f t="shared" ca="1" si="19"/>
        <v/>
      </c>
      <c r="EG39" s="1" t="str">
        <f>IFERROR(IF(FIND(1980,Table1[Date 10s]),ROW()),"")</f>
        <v/>
      </c>
      <c r="EH39" s="1" t="str">
        <f t="shared" ca="1" si="20"/>
        <v/>
      </c>
      <c r="EK39" s="1" t="str">
        <f>IFERROR(IF(FIND(1990,Table1[Date 10s]),ROW()),"")</f>
        <v/>
      </c>
      <c r="EL39" s="1">
        <f t="shared" ca="1" si="21"/>
        <v>8</v>
      </c>
      <c r="EO39" s="1" t="str">
        <f>IFERROR(IF(FIND(2000,Table1[Date 10s]),ROW()),"")</f>
        <v/>
      </c>
      <c r="EP39" s="1">
        <f t="shared" ca="1" si="22"/>
        <v>8</v>
      </c>
      <c r="ES39" s="1" t="str">
        <f>IFERROR(IF(FIND(2010,Table1[Date 10s]),ROW()),"")</f>
        <v/>
      </c>
      <c r="ET39" s="1" t="str">
        <f t="shared" ca="1" si="23"/>
        <v/>
      </c>
      <c r="EU39" s="1"/>
    </row>
    <row r="40" spans="1:151">
      <c r="A40" s="1">
        <v>39</v>
      </c>
      <c r="B40" s="1">
        <v>8.5</v>
      </c>
      <c r="C40" s="1" t="s">
        <v>114</v>
      </c>
      <c r="D40" s="1" t="s">
        <v>115</v>
      </c>
      <c r="E40" s="1">
        <v>1964</v>
      </c>
      <c r="F40" s="1">
        <v>1960</v>
      </c>
      <c r="G40" s="1">
        <v>1960</v>
      </c>
      <c r="H40" s="1" t="s">
        <v>116</v>
      </c>
      <c r="I40" s="2">
        <v>249013</v>
      </c>
      <c r="K40" s="1">
        <f t="shared" si="0"/>
        <v>8.5</v>
      </c>
      <c r="L40" s="3">
        <f>Table1[[#This Row],[Votes]]</f>
        <v>249013</v>
      </c>
      <c r="CI40" s="1" t="str">
        <f>IFERROR(IF(FIND($CH$2,Table1[Date5s]),ROW()),"")</f>
        <v/>
      </c>
      <c r="CJ40" s="1" t="e">
        <f t="shared" si="39"/>
        <v>#N/A</v>
      </c>
      <c r="CK40" s="1" t="e">
        <f t="shared" ca="1" si="2"/>
        <v>#N/A</v>
      </c>
      <c r="CL40" s="1" t="e">
        <f t="shared" ca="1" si="3"/>
        <v>#N/A</v>
      </c>
      <c r="CM40" s="1" t="e">
        <f t="shared" ca="1" si="4"/>
        <v>#N/A</v>
      </c>
      <c r="CN40" s="1" t="e">
        <f t="shared" ca="1" si="5"/>
        <v>#N/A</v>
      </c>
      <c r="CO40" s="1" t="e">
        <f t="shared" ca="1" si="6"/>
        <v>#N/A</v>
      </c>
      <c r="CP40" s="1" t="e">
        <f t="shared" ca="1" si="7"/>
        <v>#N/A</v>
      </c>
      <c r="CQ40" s="1" t="e">
        <f t="shared" ca="1" si="8"/>
        <v>#N/A</v>
      </c>
      <c r="CR40" s="1" t="e">
        <f t="shared" ca="1" si="9"/>
        <v>#N/A</v>
      </c>
      <c r="CS40" s="1" t="e">
        <f t="shared" ca="1" si="10"/>
        <v>#N/A</v>
      </c>
      <c r="CU40" s="1" t="e">
        <f t="shared" ca="1" si="40"/>
        <v>#N/A</v>
      </c>
      <c r="CV40" s="1" t="e">
        <f t="shared" ca="1" si="11"/>
        <v>#N/A</v>
      </c>
      <c r="CW40" s="1" t="e">
        <f t="shared" ca="1" si="12"/>
        <v>#N/A</v>
      </c>
      <c r="CX40" s="1" t="e">
        <f t="shared" ca="1" si="13"/>
        <v>#N/A</v>
      </c>
      <c r="DI40" s="1" t="str">
        <f>IFERROR(IF(FIND(1920,Table1[Date 10s]),ROW()),"")</f>
        <v/>
      </c>
      <c r="DJ40" s="1" t="str">
        <f t="shared" ca="1" si="14"/>
        <v/>
      </c>
      <c r="DM40" s="1" t="str">
        <f>IFERROR(IF(FIND(1930,Table1[Date 10s]),ROW()),"")</f>
        <v/>
      </c>
      <c r="DN40" s="1" t="str">
        <f t="shared" ca="1" si="15"/>
        <v/>
      </c>
      <c r="DQ40" s="1" t="str">
        <f>IFERROR(IF(FIND(1940,Table1[Date 10s]),ROW()),"")</f>
        <v/>
      </c>
      <c r="DR40" s="1" t="str">
        <f t="shared" ca="1" si="16"/>
        <v/>
      </c>
      <c r="DU40" s="1" t="str">
        <f>IFERROR(IF(FIND(1950,Table1[Date 10s]),ROW()),"")</f>
        <v/>
      </c>
      <c r="DV40" s="1" t="str">
        <f t="shared" ca="1" si="17"/>
        <v/>
      </c>
      <c r="DY40" s="1">
        <f>IFERROR(IF(FIND(1960,Table1[Date 10s]),ROW()),"")</f>
        <v>40</v>
      </c>
      <c r="DZ40" s="1" t="str">
        <f t="shared" ca="1" si="18"/>
        <v/>
      </c>
      <c r="EC40" s="1" t="str">
        <f>IFERROR(IF(FIND(1970,Table1[Date 10s]),ROW()),"")</f>
        <v/>
      </c>
      <c r="ED40" s="1" t="str">
        <f t="shared" ca="1" si="19"/>
        <v/>
      </c>
      <c r="EG40" s="1" t="str">
        <f>IFERROR(IF(FIND(1980,Table1[Date 10s]),ROW()),"")</f>
        <v/>
      </c>
      <c r="EH40" s="1" t="str">
        <f t="shared" ca="1" si="20"/>
        <v/>
      </c>
      <c r="EK40" s="1" t="str">
        <f>IFERROR(IF(FIND(1990,Table1[Date 10s]),ROW()),"")</f>
        <v/>
      </c>
      <c r="EL40" s="1">
        <f t="shared" ca="1" si="21"/>
        <v>7.9</v>
      </c>
      <c r="EO40" s="1" t="str">
        <f>IFERROR(IF(FIND(2000,Table1[Date 10s]),ROW()),"")</f>
        <v/>
      </c>
      <c r="EP40" s="1">
        <f t="shared" ca="1" si="22"/>
        <v>8</v>
      </c>
      <c r="ES40" s="1" t="str">
        <f>IFERROR(IF(FIND(2010,Table1[Date 10s]),ROW()),"")</f>
        <v/>
      </c>
      <c r="ET40" s="1" t="str">
        <f t="shared" ca="1" si="23"/>
        <v/>
      </c>
      <c r="EU40" s="1"/>
    </row>
    <row r="41" spans="1:151">
      <c r="A41" s="1">
        <v>40</v>
      </c>
      <c r="B41" s="1">
        <v>8.5</v>
      </c>
      <c r="C41" s="1" t="s">
        <v>117</v>
      </c>
      <c r="D41" s="1" t="s">
        <v>118</v>
      </c>
      <c r="E41" s="1">
        <v>1979</v>
      </c>
      <c r="F41" s="1">
        <v>1975</v>
      </c>
      <c r="G41" s="1">
        <v>1970</v>
      </c>
      <c r="H41" s="1" t="s">
        <v>103</v>
      </c>
      <c r="I41" s="2">
        <v>360007</v>
      </c>
      <c r="K41" s="1">
        <f t="shared" si="0"/>
        <v>8.5</v>
      </c>
      <c r="L41" s="3">
        <f>Table1[[#This Row],[Votes]]</f>
        <v>360007</v>
      </c>
      <c r="CI41" s="1">
        <f>IFERROR(IF(FIND($CH$2,Table1[Date5s]),ROW()),"")</f>
        <v>41</v>
      </c>
      <c r="CJ41" s="1" t="e">
        <f t="shared" si="39"/>
        <v>#N/A</v>
      </c>
      <c r="CK41" s="1" t="e">
        <f t="shared" ca="1" si="2"/>
        <v>#N/A</v>
      </c>
      <c r="CL41" s="1" t="e">
        <f t="shared" ca="1" si="3"/>
        <v>#N/A</v>
      </c>
      <c r="CM41" s="1" t="e">
        <f t="shared" ca="1" si="4"/>
        <v>#N/A</v>
      </c>
      <c r="CN41" s="1" t="e">
        <f t="shared" ca="1" si="5"/>
        <v>#N/A</v>
      </c>
      <c r="CO41" s="1" t="e">
        <f t="shared" ca="1" si="6"/>
        <v>#N/A</v>
      </c>
      <c r="CP41" s="1" t="e">
        <f t="shared" ca="1" si="7"/>
        <v>#N/A</v>
      </c>
      <c r="CQ41" s="1" t="e">
        <f t="shared" ca="1" si="8"/>
        <v>#N/A</v>
      </c>
      <c r="CR41" s="1" t="e">
        <f t="shared" ca="1" si="9"/>
        <v>#N/A</v>
      </c>
      <c r="CS41" s="1" t="e">
        <f t="shared" ca="1" si="10"/>
        <v>#N/A</v>
      </c>
      <c r="CU41" s="1" t="e">
        <f t="shared" ca="1" si="40"/>
        <v>#N/A</v>
      </c>
      <c r="CV41" s="1" t="e">
        <f t="shared" ca="1" si="11"/>
        <v>#N/A</v>
      </c>
      <c r="CW41" s="1" t="e">
        <f t="shared" ca="1" si="12"/>
        <v>#N/A</v>
      </c>
      <c r="CX41" s="1" t="e">
        <f t="shared" ca="1" si="13"/>
        <v>#N/A</v>
      </c>
      <c r="DI41" s="1" t="str">
        <f>IFERROR(IF(FIND(1920,Table1[Date 10s]),ROW()),"")</f>
        <v/>
      </c>
      <c r="DJ41" s="1" t="str">
        <f t="shared" ca="1" si="14"/>
        <v/>
      </c>
      <c r="DM41" s="1" t="str">
        <f>IFERROR(IF(FIND(1930,Table1[Date 10s]),ROW()),"")</f>
        <v/>
      </c>
      <c r="DN41" s="1" t="str">
        <f t="shared" ca="1" si="15"/>
        <v/>
      </c>
      <c r="DQ41" s="1" t="str">
        <f>IFERROR(IF(FIND(1940,Table1[Date 10s]),ROW()),"")</f>
        <v/>
      </c>
      <c r="DR41" s="1" t="str">
        <f t="shared" ca="1" si="16"/>
        <v/>
      </c>
      <c r="DU41" s="1" t="str">
        <f>IFERROR(IF(FIND(1950,Table1[Date 10s]),ROW()),"")</f>
        <v/>
      </c>
      <c r="DV41" s="1" t="str">
        <f t="shared" ca="1" si="17"/>
        <v/>
      </c>
      <c r="DY41" s="1" t="str">
        <f>IFERROR(IF(FIND(1960,Table1[Date 10s]),ROW()),"")</f>
        <v/>
      </c>
      <c r="DZ41" s="1" t="str">
        <f t="shared" ca="1" si="18"/>
        <v/>
      </c>
      <c r="EC41" s="1">
        <f>IFERROR(IF(FIND(1970,Table1[Date 10s]),ROW()),"")</f>
        <v>41</v>
      </c>
      <c r="ED41" s="1" t="str">
        <f t="shared" ca="1" si="19"/>
        <v/>
      </c>
      <c r="EG41" s="1" t="str">
        <f>IFERROR(IF(FIND(1980,Table1[Date 10s]),ROW()),"")</f>
        <v/>
      </c>
      <c r="EH41" s="1" t="str">
        <f t="shared" ca="1" si="20"/>
        <v/>
      </c>
      <c r="EK41" s="1" t="str">
        <f>IFERROR(IF(FIND(1990,Table1[Date 10s]),ROW()),"")</f>
        <v/>
      </c>
      <c r="EL41" s="1">
        <f t="shared" ca="1" si="21"/>
        <v>7.9</v>
      </c>
      <c r="EO41" s="1" t="str">
        <f>IFERROR(IF(FIND(2000,Table1[Date 10s]),ROW()),"")</f>
        <v/>
      </c>
      <c r="EP41" s="1">
        <f t="shared" ca="1" si="22"/>
        <v>8</v>
      </c>
      <c r="ES41" s="1" t="str">
        <f>IFERROR(IF(FIND(2010,Table1[Date 10s]),ROW()),"")</f>
        <v/>
      </c>
      <c r="ET41" s="1" t="str">
        <f t="shared" ca="1" si="23"/>
        <v/>
      </c>
      <c r="EU41" s="1"/>
    </row>
    <row r="42" spans="1:151">
      <c r="A42" s="1">
        <v>41</v>
      </c>
      <c r="B42" s="1">
        <v>8.5</v>
      </c>
      <c r="C42" s="1" t="s">
        <v>119</v>
      </c>
      <c r="D42" s="1" t="s">
        <v>120</v>
      </c>
      <c r="E42" s="1">
        <v>1936</v>
      </c>
      <c r="F42" s="1">
        <v>1935</v>
      </c>
      <c r="G42" s="1">
        <v>1930</v>
      </c>
      <c r="H42" s="1" t="s">
        <v>121</v>
      </c>
      <c r="I42" s="2">
        <v>80077</v>
      </c>
      <c r="K42" s="1">
        <f t="shared" si="0"/>
        <v>8.5</v>
      </c>
      <c r="L42" s="3">
        <f>Table1[[#This Row],[Votes]]</f>
        <v>80077</v>
      </c>
      <c r="CI42" s="1" t="str">
        <f>IFERROR(IF(FIND($CH$2,Table1[Date5s]),ROW()),"")</f>
        <v/>
      </c>
      <c r="CJ42" s="1" t="e">
        <f t="shared" si="39"/>
        <v>#N/A</v>
      </c>
      <c r="CK42" s="1" t="e">
        <f t="shared" ca="1" si="2"/>
        <v>#N/A</v>
      </c>
      <c r="CL42" s="1" t="e">
        <f t="shared" ca="1" si="3"/>
        <v>#N/A</v>
      </c>
      <c r="CM42" s="1" t="e">
        <f t="shared" ca="1" si="4"/>
        <v>#N/A</v>
      </c>
      <c r="CN42" s="1" t="e">
        <f t="shared" ca="1" si="5"/>
        <v>#N/A</v>
      </c>
      <c r="CO42" s="1" t="e">
        <f t="shared" ca="1" si="6"/>
        <v>#N/A</v>
      </c>
      <c r="CP42" s="1" t="e">
        <f t="shared" ca="1" si="7"/>
        <v>#N/A</v>
      </c>
      <c r="CQ42" s="1" t="e">
        <f t="shared" ca="1" si="8"/>
        <v>#N/A</v>
      </c>
      <c r="CR42" s="1" t="e">
        <f t="shared" ca="1" si="9"/>
        <v>#N/A</v>
      </c>
      <c r="CS42" s="1" t="e">
        <f t="shared" ca="1" si="10"/>
        <v>#N/A</v>
      </c>
      <c r="CU42" s="1" t="e">
        <f t="shared" ca="1" si="40"/>
        <v>#N/A</v>
      </c>
      <c r="CV42" s="1" t="e">
        <f t="shared" ca="1" si="11"/>
        <v>#N/A</v>
      </c>
      <c r="CW42" s="1" t="e">
        <f t="shared" ca="1" si="12"/>
        <v>#N/A</v>
      </c>
      <c r="CX42" s="1" t="e">
        <f t="shared" ca="1" si="13"/>
        <v>#N/A</v>
      </c>
      <c r="DI42" s="1" t="str">
        <f>IFERROR(IF(FIND(1920,Table1[Date 10s]),ROW()),"")</f>
        <v/>
      </c>
      <c r="DJ42" s="1" t="str">
        <f t="shared" ca="1" si="14"/>
        <v/>
      </c>
      <c r="DM42" s="1">
        <f>IFERROR(IF(FIND(1930,Table1[Date 10s]),ROW()),"")</f>
        <v>42</v>
      </c>
      <c r="DN42" s="1" t="str">
        <f t="shared" ca="1" si="15"/>
        <v/>
      </c>
      <c r="DQ42" s="1" t="str">
        <f>IFERROR(IF(FIND(1940,Table1[Date 10s]),ROW()),"")</f>
        <v/>
      </c>
      <c r="DR42" s="1" t="str">
        <f t="shared" ca="1" si="16"/>
        <v/>
      </c>
      <c r="DU42" s="1" t="str">
        <f>IFERROR(IF(FIND(1950,Table1[Date 10s]),ROW()),"")</f>
        <v/>
      </c>
      <c r="DV42" s="1" t="str">
        <f t="shared" ca="1" si="17"/>
        <v/>
      </c>
      <c r="DY42" s="1" t="str">
        <f>IFERROR(IF(FIND(1960,Table1[Date 10s]),ROW()),"")</f>
        <v/>
      </c>
      <c r="DZ42" s="1" t="str">
        <f t="shared" ca="1" si="18"/>
        <v/>
      </c>
      <c r="EC42" s="1" t="str">
        <f>IFERROR(IF(FIND(1970,Table1[Date 10s]),ROW()),"")</f>
        <v/>
      </c>
      <c r="ED42" s="1" t="str">
        <f t="shared" ca="1" si="19"/>
        <v/>
      </c>
      <c r="EG42" s="1" t="str">
        <f>IFERROR(IF(FIND(1980,Table1[Date 10s]),ROW()),"")</f>
        <v/>
      </c>
      <c r="EH42" s="1" t="str">
        <f t="shared" ca="1" si="20"/>
        <v/>
      </c>
      <c r="EK42" s="1" t="str">
        <f>IFERROR(IF(FIND(1990,Table1[Date 10s]),ROW()),"")</f>
        <v/>
      </c>
      <c r="EL42" s="1">
        <f t="shared" ca="1" si="21"/>
        <v>7.9</v>
      </c>
      <c r="EO42" s="1" t="str">
        <f>IFERROR(IF(FIND(2000,Table1[Date 10s]),ROW()),"")</f>
        <v/>
      </c>
      <c r="EP42" s="1">
        <f t="shared" ca="1" si="22"/>
        <v>8</v>
      </c>
      <c r="ES42" s="1" t="str">
        <f>IFERROR(IF(FIND(2010,Table1[Date 10s]),ROW()),"")</f>
        <v/>
      </c>
      <c r="ET42" s="1" t="str">
        <f t="shared" ca="1" si="23"/>
        <v/>
      </c>
      <c r="EU42" s="1"/>
    </row>
    <row r="43" spans="1:151">
      <c r="A43" s="1">
        <v>42</v>
      </c>
      <c r="B43" s="1">
        <v>8.5</v>
      </c>
      <c r="C43" s="1" t="s">
        <v>122</v>
      </c>
      <c r="D43" s="1" t="s">
        <v>123</v>
      </c>
      <c r="E43" s="1">
        <v>2001</v>
      </c>
      <c r="F43" s="1">
        <v>2000</v>
      </c>
      <c r="G43" s="1">
        <v>2000</v>
      </c>
      <c r="H43" s="1" t="s">
        <v>43</v>
      </c>
      <c r="I43" s="2">
        <v>244430</v>
      </c>
      <c r="K43" s="1">
        <f t="shared" si="0"/>
        <v>8.5</v>
      </c>
      <c r="L43" s="3">
        <f>Table1[[#This Row],[Votes]]</f>
        <v>244430</v>
      </c>
      <c r="CI43" s="1" t="str">
        <f>IFERROR(IF(FIND($CH$2,Table1[Date5s]),ROW()),"")</f>
        <v/>
      </c>
      <c r="CJ43" s="1" t="e">
        <f t="shared" si="39"/>
        <v>#N/A</v>
      </c>
      <c r="CK43" s="1" t="e">
        <f t="shared" ca="1" si="2"/>
        <v>#N/A</v>
      </c>
      <c r="CL43" s="1" t="e">
        <f t="shared" ca="1" si="3"/>
        <v>#N/A</v>
      </c>
      <c r="CM43" s="1" t="e">
        <f t="shared" ca="1" si="4"/>
        <v>#N/A</v>
      </c>
      <c r="CN43" s="1" t="e">
        <f t="shared" ca="1" si="5"/>
        <v>#N/A</v>
      </c>
      <c r="CO43" s="1" t="e">
        <f t="shared" ca="1" si="6"/>
        <v>#N/A</v>
      </c>
      <c r="CP43" s="1" t="e">
        <f t="shared" ca="1" si="7"/>
        <v>#N/A</v>
      </c>
      <c r="CQ43" s="1" t="e">
        <f t="shared" ca="1" si="8"/>
        <v>#N/A</v>
      </c>
      <c r="CR43" s="1" t="e">
        <f t="shared" ca="1" si="9"/>
        <v>#N/A</v>
      </c>
      <c r="CS43" s="1" t="e">
        <f t="shared" ca="1" si="10"/>
        <v>#N/A</v>
      </c>
      <c r="CU43" s="1" t="e">
        <f t="shared" ca="1" si="40"/>
        <v>#N/A</v>
      </c>
      <c r="CV43" s="1" t="e">
        <f t="shared" ca="1" si="11"/>
        <v>#N/A</v>
      </c>
      <c r="CW43" s="1" t="e">
        <f t="shared" ca="1" si="12"/>
        <v>#N/A</v>
      </c>
      <c r="CX43" s="1" t="e">
        <f t="shared" ca="1" si="13"/>
        <v>#N/A</v>
      </c>
      <c r="DI43" s="1" t="str">
        <f>IFERROR(IF(FIND(1920,Table1[Date 10s]),ROW()),"")</f>
        <v/>
      </c>
      <c r="DJ43" s="1" t="str">
        <f t="shared" ca="1" si="14"/>
        <v/>
      </c>
      <c r="DM43" s="1" t="str">
        <f>IFERROR(IF(FIND(1930,Table1[Date 10s]),ROW()),"")</f>
        <v/>
      </c>
      <c r="DN43" s="1" t="str">
        <f t="shared" ca="1" si="15"/>
        <v/>
      </c>
      <c r="DQ43" s="1" t="str">
        <f>IFERROR(IF(FIND(1940,Table1[Date 10s]),ROW()),"")</f>
        <v/>
      </c>
      <c r="DR43" s="1" t="str">
        <f t="shared" ca="1" si="16"/>
        <v/>
      </c>
      <c r="DU43" s="1" t="str">
        <f>IFERROR(IF(FIND(1950,Table1[Date 10s]),ROW()),"")</f>
        <v/>
      </c>
      <c r="DV43" s="1" t="str">
        <f t="shared" ca="1" si="17"/>
        <v/>
      </c>
      <c r="DY43" s="1" t="str">
        <f>IFERROR(IF(FIND(1960,Table1[Date 10s]),ROW()),"")</f>
        <v/>
      </c>
      <c r="DZ43" s="1" t="str">
        <f t="shared" ca="1" si="18"/>
        <v/>
      </c>
      <c r="EC43" s="1" t="str">
        <f>IFERROR(IF(FIND(1970,Table1[Date 10s]),ROW()),"")</f>
        <v/>
      </c>
      <c r="ED43" s="1" t="str">
        <f t="shared" ca="1" si="19"/>
        <v/>
      </c>
      <c r="EG43" s="1" t="str">
        <f>IFERROR(IF(FIND(1980,Table1[Date 10s]),ROW()),"")</f>
        <v/>
      </c>
      <c r="EH43" s="1" t="str">
        <f t="shared" ca="1" si="20"/>
        <v/>
      </c>
      <c r="EK43" s="1" t="str">
        <f>IFERROR(IF(FIND(1990,Table1[Date 10s]),ROW()),"")</f>
        <v/>
      </c>
      <c r="EL43" s="1" t="str">
        <f t="shared" ca="1" si="21"/>
        <v/>
      </c>
      <c r="EO43" s="1">
        <f>IFERROR(IF(FIND(2000,Table1[Date 10s]),ROW()),"")</f>
        <v>43</v>
      </c>
      <c r="EP43" s="1">
        <f t="shared" ca="1" si="22"/>
        <v>8</v>
      </c>
      <c r="ES43" s="1" t="str">
        <f>IFERROR(IF(FIND(2010,Table1[Date 10s]),ROW()),"")</f>
        <v/>
      </c>
      <c r="ET43" s="1" t="str">
        <f t="shared" ca="1" si="23"/>
        <v/>
      </c>
      <c r="EU43" s="1"/>
    </row>
    <row r="44" spans="1:151">
      <c r="A44" s="1">
        <v>43</v>
      </c>
      <c r="B44" s="1">
        <v>8.5</v>
      </c>
      <c r="C44" s="1" t="s">
        <v>124</v>
      </c>
      <c r="D44" s="1" t="s">
        <v>125</v>
      </c>
      <c r="E44" s="1">
        <v>2013</v>
      </c>
      <c r="F44" s="1">
        <v>2010</v>
      </c>
      <c r="G44" s="1">
        <v>2010</v>
      </c>
      <c r="H44" s="1" t="s">
        <v>126</v>
      </c>
      <c r="I44" s="2">
        <v>33721</v>
      </c>
      <c r="K44" s="1">
        <f t="shared" si="0"/>
        <v>8.5</v>
      </c>
      <c r="L44" s="3">
        <f>Table1[[#This Row],[Votes]]</f>
        <v>33721</v>
      </c>
      <c r="CI44" s="1" t="str">
        <f>IFERROR(IF(FIND($CH$2,Table1[Date5s]),ROW()),"")</f>
        <v/>
      </c>
      <c r="CJ44" s="1" t="e">
        <f t="shared" si="39"/>
        <v>#N/A</v>
      </c>
      <c r="CK44" s="1" t="e">
        <f t="shared" ca="1" si="2"/>
        <v>#N/A</v>
      </c>
      <c r="CL44" s="1" t="e">
        <f t="shared" ca="1" si="3"/>
        <v>#N/A</v>
      </c>
      <c r="CM44" s="1" t="e">
        <f t="shared" ca="1" si="4"/>
        <v>#N/A</v>
      </c>
      <c r="CN44" s="1" t="e">
        <f t="shared" ca="1" si="5"/>
        <v>#N/A</v>
      </c>
      <c r="CO44" s="1" t="e">
        <f t="shared" ca="1" si="6"/>
        <v>#N/A</v>
      </c>
      <c r="CP44" s="1" t="e">
        <f t="shared" ca="1" si="7"/>
        <v>#N/A</v>
      </c>
      <c r="CQ44" s="1" t="e">
        <f t="shared" ca="1" si="8"/>
        <v>#N/A</v>
      </c>
      <c r="CR44" s="1" t="e">
        <f t="shared" ca="1" si="9"/>
        <v>#N/A</v>
      </c>
      <c r="CS44" s="1" t="e">
        <f t="shared" ca="1" si="10"/>
        <v>#N/A</v>
      </c>
      <c r="CU44" s="1" t="e">
        <f t="shared" ca="1" si="40"/>
        <v>#N/A</v>
      </c>
      <c r="CV44" s="1" t="e">
        <f t="shared" ca="1" si="11"/>
        <v>#N/A</v>
      </c>
      <c r="CW44" s="1" t="e">
        <f t="shared" ca="1" si="12"/>
        <v>#N/A</v>
      </c>
      <c r="CX44" s="1" t="e">
        <f t="shared" ca="1" si="13"/>
        <v>#N/A</v>
      </c>
      <c r="DI44" s="1" t="str">
        <f>IFERROR(IF(FIND(1920,Table1[Date 10s]),ROW()),"")</f>
        <v/>
      </c>
      <c r="DJ44" s="1" t="str">
        <f t="shared" ca="1" si="14"/>
        <v/>
      </c>
      <c r="DM44" s="1" t="str">
        <f>IFERROR(IF(FIND(1930,Table1[Date 10s]),ROW()),"")</f>
        <v/>
      </c>
      <c r="DN44" s="1" t="str">
        <f t="shared" ca="1" si="15"/>
        <v/>
      </c>
      <c r="DQ44" s="1" t="str">
        <f>IFERROR(IF(FIND(1940,Table1[Date 10s]),ROW()),"")</f>
        <v/>
      </c>
      <c r="DR44" s="1" t="str">
        <f t="shared" ca="1" si="16"/>
        <v/>
      </c>
      <c r="DU44" s="1" t="str">
        <f>IFERROR(IF(FIND(1950,Table1[Date 10s]),ROW()),"")</f>
        <v/>
      </c>
      <c r="DV44" s="1" t="str">
        <f t="shared" ca="1" si="17"/>
        <v/>
      </c>
      <c r="DY44" s="1" t="str">
        <f>IFERROR(IF(FIND(1960,Table1[Date 10s]),ROW()),"")</f>
        <v/>
      </c>
      <c r="DZ44" s="1" t="str">
        <f t="shared" ca="1" si="18"/>
        <v/>
      </c>
      <c r="EC44" s="1" t="str">
        <f>IFERROR(IF(FIND(1970,Table1[Date 10s]),ROW()),"")</f>
        <v/>
      </c>
      <c r="ED44" s="1" t="str">
        <f t="shared" ca="1" si="19"/>
        <v/>
      </c>
      <c r="EG44" s="1" t="str">
        <f>IFERROR(IF(FIND(1980,Table1[Date 10s]),ROW()),"")</f>
        <v/>
      </c>
      <c r="EH44" s="1" t="str">
        <f t="shared" ca="1" si="20"/>
        <v/>
      </c>
      <c r="EK44" s="1" t="str">
        <f>IFERROR(IF(FIND(1990,Table1[Date 10s]),ROW()),"")</f>
        <v/>
      </c>
      <c r="EL44" s="1" t="str">
        <f t="shared" ca="1" si="21"/>
        <v/>
      </c>
      <c r="EO44" s="1" t="str">
        <f>IFERROR(IF(FIND(2000,Table1[Date 10s]),ROW()),"")</f>
        <v/>
      </c>
      <c r="EP44" s="1">
        <f t="shared" ca="1" si="22"/>
        <v>8</v>
      </c>
      <c r="ES44" s="1">
        <f>IFERROR(IF(FIND(2010,Table1[Date 10s]),ROW()),"")</f>
        <v>44</v>
      </c>
      <c r="ET44" s="1" t="str">
        <f t="shared" ca="1" si="23"/>
        <v/>
      </c>
      <c r="EU44" s="1"/>
    </row>
    <row r="45" spans="1:151">
      <c r="A45" s="1">
        <v>44</v>
      </c>
      <c r="B45" s="1">
        <v>8.5</v>
      </c>
      <c r="C45" s="1" t="s">
        <v>127</v>
      </c>
      <c r="D45" s="1" t="s">
        <v>128</v>
      </c>
      <c r="E45" s="1">
        <v>1959</v>
      </c>
      <c r="F45" s="1">
        <v>1955</v>
      </c>
      <c r="G45" s="1">
        <v>1950</v>
      </c>
      <c r="H45" s="1" t="s">
        <v>129</v>
      </c>
      <c r="I45" s="2">
        <v>155574</v>
      </c>
      <c r="K45" s="1">
        <f t="shared" si="0"/>
        <v>8.5</v>
      </c>
      <c r="L45" s="3">
        <f>Table1[[#This Row],[Votes]]</f>
        <v>155574</v>
      </c>
      <c r="CI45" s="1" t="str">
        <f>IFERROR(IF(FIND($CH$2,Table1[Date5s]),ROW()),"")</f>
        <v/>
      </c>
      <c r="CJ45" s="1" t="e">
        <f t="shared" si="39"/>
        <v>#N/A</v>
      </c>
      <c r="CK45" s="1" t="e">
        <f t="shared" ca="1" si="2"/>
        <v>#N/A</v>
      </c>
      <c r="CL45" s="1" t="e">
        <f t="shared" ca="1" si="3"/>
        <v>#N/A</v>
      </c>
      <c r="CM45" s="1" t="e">
        <f t="shared" ca="1" si="4"/>
        <v>#N/A</v>
      </c>
      <c r="CN45" s="1" t="e">
        <f t="shared" ca="1" si="5"/>
        <v>#N/A</v>
      </c>
      <c r="CO45" s="1" t="e">
        <f t="shared" ca="1" si="6"/>
        <v>#N/A</v>
      </c>
      <c r="CP45" s="1" t="e">
        <f t="shared" ca="1" si="7"/>
        <v>#N/A</v>
      </c>
      <c r="CQ45" s="1" t="e">
        <f t="shared" ca="1" si="8"/>
        <v>#N/A</v>
      </c>
      <c r="CR45" s="1" t="e">
        <f t="shared" ca="1" si="9"/>
        <v>#N/A</v>
      </c>
      <c r="CS45" s="1" t="e">
        <f t="shared" ca="1" si="10"/>
        <v>#N/A</v>
      </c>
      <c r="CU45" s="1" t="e">
        <f t="shared" ca="1" si="40"/>
        <v>#N/A</v>
      </c>
      <c r="CV45" s="1" t="e">
        <f t="shared" ca="1" si="11"/>
        <v>#N/A</v>
      </c>
      <c r="CW45" s="1" t="e">
        <f t="shared" ca="1" si="12"/>
        <v>#N/A</v>
      </c>
      <c r="CX45" s="1" t="e">
        <f t="shared" ca="1" si="13"/>
        <v>#N/A</v>
      </c>
      <c r="DI45" s="1" t="str">
        <f>IFERROR(IF(FIND(1920,Table1[Date 10s]),ROW()),"")</f>
        <v/>
      </c>
      <c r="DJ45" s="1" t="str">
        <f t="shared" ca="1" si="14"/>
        <v/>
      </c>
      <c r="DM45" s="1" t="str">
        <f>IFERROR(IF(FIND(1930,Table1[Date 10s]),ROW()),"")</f>
        <v/>
      </c>
      <c r="DN45" s="1" t="str">
        <f t="shared" ca="1" si="15"/>
        <v/>
      </c>
      <c r="DQ45" s="1" t="str">
        <f>IFERROR(IF(FIND(1940,Table1[Date 10s]),ROW()),"")</f>
        <v/>
      </c>
      <c r="DR45" s="1" t="str">
        <f t="shared" ca="1" si="16"/>
        <v/>
      </c>
      <c r="DU45" s="1">
        <f>IFERROR(IF(FIND(1950,Table1[Date 10s]),ROW()),"")</f>
        <v>45</v>
      </c>
      <c r="DV45" s="1" t="str">
        <f t="shared" ca="1" si="17"/>
        <v/>
      </c>
      <c r="DY45" s="1" t="str">
        <f>IFERROR(IF(FIND(1960,Table1[Date 10s]),ROW()),"")</f>
        <v/>
      </c>
      <c r="DZ45" s="1" t="str">
        <f t="shared" ca="1" si="18"/>
        <v/>
      </c>
      <c r="EC45" s="1" t="str">
        <f>IFERROR(IF(FIND(1970,Table1[Date 10s]),ROW()),"")</f>
        <v/>
      </c>
      <c r="ED45" s="1" t="str">
        <f t="shared" ca="1" si="19"/>
        <v/>
      </c>
      <c r="EG45" s="1" t="str">
        <f>IFERROR(IF(FIND(1980,Table1[Date 10s]),ROW()),"")</f>
        <v/>
      </c>
      <c r="EH45" s="1" t="str">
        <f t="shared" ca="1" si="20"/>
        <v/>
      </c>
      <c r="EK45" s="1" t="str">
        <f>IFERROR(IF(FIND(1990,Table1[Date 10s]),ROW()),"")</f>
        <v/>
      </c>
      <c r="EL45" s="1" t="str">
        <f t="shared" ca="1" si="21"/>
        <v/>
      </c>
      <c r="EO45" s="1" t="str">
        <f>IFERROR(IF(FIND(2000,Table1[Date 10s]),ROW()),"")</f>
        <v/>
      </c>
      <c r="EP45" s="1">
        <f t="shared" ca="1" si="22"/>
        <v>8</v>
      </c>
      <c r="ES45" s="1" t="str">
        <f>IFERROR(IF(FIND(2010,Table1[Date 10s]),ROW()),"")</f>
        <v/>
      </c>
      <c r="ET45" s="1" t="str">
        <f t="shared" ca="1" si="23"/>
        <v/>
      </c>
      <c r="EU45" s="1"/>
    </row>
    <row r="46" spans="1:151">
      <c r="A46" s="1">
        <v>45</v>
      </c>
      <c r="B46" s="1">
        <v>8.5</v>
      </c>
      <c r="C46" s="1" t="s">
        <v>130</v>
      </c>
      <c r="D46" s="1" t="s">
        <v>131</v>
      </c>
      <c r="E46" s="1">
        <v>1985</v>
      </c>
      <c r="F46" s="1">
        <v>1985</v>
      </c>
      <c r="G46" s="1">
        <v>1980</v>
      </c>
      <c r="H46" s="1" t="s">
        <v>132</v>
      </c>
      <c r="I46" s="2">
        <v>433401</v>
      </c>
      <c r="K46" s="1">
        <f t="shared" si="0"/>
        <v>8.5</v>
      </c>
      <c r="L46" s="3">
        <f>Table1[[#This Row],[Votes]]</f>
        <v>433401</v>
      </c>
      <c r="CI46" s="1" t="str">
        <f>IFERROR(IF(FIND($CH$2,Table1[Date5s]),ROW()),"")</f>
        <v/>
      </c>
      <c r="CJ46" s="1" t="e">
        <f t="shared" si="39"/>
        <v>#N/A</v>
      </c>
      <c r="CK46" s="1" t="e">
        <f t="shared" ca="1" si="2"/>
        <v>#N/A</v>
      </c>
      <c r="CL46" s="1" t="e">
        <f t="shared" ca="1" si="3"/>
        <v>#N/A</v>
      </c>
      <c r="CM46" s="1" t="e">
        <f t="shared" ca="1" si="4"/>
        <v>#N/A</v>
      </c>
      <c r="CN46" s="1" t="e">
        <f t="shared" ca="1" si="5"/>
        <v>#N/A</v>
      </c>
      <c r="CO46" s="1" t="e">
        <f t="shared" ca="1" si="6"/>
        <v>#N/A</v>
      </c>
      <c r="CP46" s="1" t="e">
        <f t="shared" ca="1" si="7"/>
        <v>#N/A</v>
      </c>
      <c r="CQ46" s="1" t="e">
        <f t="shared" ca="1" si="8"/>
        <v>#N/A</v>
      </c>
      <c r="CR46" s="1" t="e">
        <f t="shared" ca="1" si="9"/>
        <v>#N/A</v>
      </c>
      <c r="CS46" s="1" t="e">
        <f t="shared" ca="1" si="10"/>
        <v>#N/A</v>
      </c>
      <c r="CU46" s="1" t="e">
        <f t="shared" ca="1" si="40"/>
        <v>#N/A</v>
      </c>
      <c r="CV46" s="1" t="e">
        <f t="shared" ca="1" si="11"/>
        <v>#N/A</v>
      </c>
      <c r="CW46" s="1" t="e">
        <f t="shared" ca="1" si="12"/>
        <v>#N/A</v>
      </c>
      <c r="CX46" s="1" t="e">
        <f t="shared" ca="1" si="13"/>
        <v>#N/A</v>
      </c>
      <c r="DI46" s="1" t="str">
        <f>IFERROR(IF(FIND(1920,Table1[Date 10s]),ROW()),"")</f>
        <v/>
      </c>
      <c r="DJ46" s="1" t="str">
        <f t="shared" ca="1" si="14"/>
        <v/>
      </c>
      <c r="DM46" s="1" t="str">
        <f>IFERROR(IF(FIND(1930,Table1[Date 10s]),ROW()),"")</f>
        <v/>
      </c>
      <c r="DN46" s="1" t="str">
        <f t="shared" ca="1" si="15"/>
        <v/>
      </c>
      <c r="DQ46" s="1" t="str">
        <f>IFERROR(IF(FIND(1940,Table1[Date 10s]),ROW()),"")</f>
        <v/>
      </c>
      <c r="DR46" s="1" t="str">
        <f t="shared" ca="1" si="16"/>
        <v/>
      </c>
      <c r="DU46" s="1" t="str">
        <f>IFERROR(IF(FIND(1950,Table1[Date 10s]),ROW()),"")</f>
        <v/>
      </c>
      <c r="DV46" s="1" t="str">
        <f t="shared" ca="1" si="17"/>
        <v/>
      </c>
      <c r="DY46" s="1" t="str">
        <f>IFERROR(IF(FIND(1960,Table1[Date 10s]),ROW()),"")</f>
        <v/>
      </c>
      <c r="DZ46" s="1" t="str">
        <f t="shared" ca="1" si="18"/>
        <v/>
      </c>
      <c r="EC46" s="1" t="str">
        <f>IFERROR(IF(FIND(1970,Table1[Date 10s]),ROW()),"")</f>
        <v/>
      </c>
      <c r="ED46" s="1" t="str">
        <f t="shared" ca="1" si="19"/>
        <v/>
      </c>
      <c r="EG46" s="1">
        <f>IFERROR(IF(FIND(1980,Table1[Date 10s]),ROW()),"")</f>
        <v>46</v>
      </c>
      <c r="EH46" s="1" t="str">
        <f t="shared" ca="1" si="20"/>
        <v/>
      </c>
      <c r="EK46" s="1" t="str">
        <f>IFERROR(IF(FIND(1990,Table1[Date 10s]),ROW()),"")</f>
        <v/>
      </c>
      <c r="EL46" s="1" t="str">
        <f t="shared" ca="1" si="21"/>
        <v/>
      </c>
      <c r="EO46" s="1" t="str">
        <f>IFERROR(IF(FIND(2000,Table1[Date 10s]),ROW()),"")</f>
        <v/>
      </c>
      <c r="EP46" s="1">
        <f t="shared" ca="1" si="22"/>
        <v>8</v>
      </c>
      <c r="ES46" s="1" t="str">
        <f>IFERROR(IF(FIND(2010,Table1[Date 10s]),ROW()),"")</f>
        <v/>
      </c>
      <c r="ET46" s="1" t="str">
        <f t="shared" ca="1" si="23"/>
        <v/>
      </c>
      <c r="EU46" s="1"/>
    </row>
    <row r="47" spans="1:151">
      <c r="A47" s="1">
        <v>46</v>
      </c>
      <c r="B47" s="1">
        <v>8.4</v>
      </c>
      <c r="C47" s="1" t="s">
        <v>133</v>
      </c>
      <c r="D47" s="1" t="s">
        <v>134</v>
      </c>
      <c r="E47" s="1">
        <v>1941</v>
      </c>
      <c r="F47" s="1">
        <v>1940</v>
      </c>
      <c r="G47" s="1">
        <v>1940</v>
      </c>
      <c r="H47" s="1" t="s">
        <v>135</v>
      </c>
      <c r="I47" s="2">
        <v>216576</v>
      </c>
      <c r="K47" s="1">
        <f t="shared" si="0"/>
        <v>8.4</v>
      </c>
      <c r="L47" s="3">
        <f>Table1[[#This Row],[Votes]]</f>
        <v>216576</v>
      </c>
      <c r="CI47" s="1" t="str">
        <f>IFERROR(IF(FIND($CH$2,Table1[Date5s]),ROW()),"")</f>
        <v/>
      </c>
      <c r="CJ47" s="1" t="e">
        <f t="shared" si="39"/>
        <v>#N/A</v>
      </c>
      <c r="CK47" s="1" t="e">
        <f t="shared" ca="1" si="2"/>
        <v>#N/A</v>
      </c>
      <c r="CL47" s="1" t="e">
        <f t="shared" ca="1" si="3"/>
        <v>#N/A</v>
      </c>
      <c r="CM47" s="1" t="e">
        <f t="shared" ca="1" si="4"/>
        <v>#N/A</v>
      </c>
      <c r="CN47" s="1" t="e">
        <f t="shared" ca="1" si="5"/>
        <v>#N/A</v>
      </c>
      <c r="CO47" s="1" t="e">
        <f t="shared" ca="1" si="6"/>
        <v>#N/A</v>
      </c>
      <c r="CP47" s="1" t="e">
        <f t="shared" ca="1" si="7"/>
        <v>#N/A</v>
      </c>
      <c r="CQ47" s="1" t="e">
        <f t="shared" ca="1" si="8"/>
        <v>#N/A</v>
      </c>
      <c r="CR47" s="1" t="e">
        <f t="shared" ca="1" si="9"/>
        <v>#N/A</v>
      </c>
      <c r="CS47" s="1" t="e">
        <f t="shared" ca="1" si="10"/>
        <v>#N/A</v>
      </c>
      <c r="CU47" s="1" t="e">
        <f t="shared" ca="1" si="40"/>
        <v>#N/A</v>
      </c>
      <c r="CV47" s="1" t="e">
        <f t="shared" ca="1" si="11"/>
        <v>#N/A</v>
      </c>
      <c r="CW47" s="1" t="e">
        <f t="shared" ca="1" si="12"/>
        <v>#N/A</v>
      </c>
      <c r="CX47" s="1" t="e">
        <f t="shared" ca="1" si="13"/>
        <v>#N/A</v>
      </c>
      <c r="DI47" s="1" t="str">
        <f>IFERROR(IF(FIND(1920,Table1[Date 10s]),ROW()),"")</f>
        <v/>
      </c>
      <c r="DJ47" s="1" t="str">
        <f t="shared" ca="1" si="14"/>
        <v/>
      </c>
      <c r="DM47" s="1" t="str">
        <f>IFERROR(IF(FIND(1930,Table1[Date 10s]),ROW()),"")</f>
        <v/>
      </c>
      <c r="DN47" s="1" t="str">
        <f t="shared" ca="1" si="15"/>
        <v/>
      </c>
      <c r="DQ47" s="1">
        <f>IFERROR(IF(FIND(1940,Table1[Date 10s]),ROW()),"")</f>
        <v>47</v>
      </c>
      <c r="DR47" s="1" t="str">
        <f t="shared" ca="1" si="16"/>
        <v/>
      </c>
      <c r="DU47" s="1" t="str">
        <f>IFERROR(IF(FIND(1950,Table1[Date 10s]),ROW()),"")</f>
        <v/>
      </c>
      <c r="DV47" s="1" t="str">
        <f t="shared" ca="1" si="17"/>
        <v/>
      </c>
      <c r="DY47" s="1" t="str">
        <f>IFERROR(IF(FIND(1960,Table1[Date 10s]),ROW()),"")</f>
        <v/>
      </c>
      <c r="DZ47" s="1" t="str">
        <f t="shared" ca="1" si="18"/>
        <v/>
      </c>
      <c r="EC47" s="1" t="str">
        <f>IFERROR(IF(FIND(1970,Table1[Date 10s]),ROW()),"")</f>
        <v/>
      </c>
      <c r="ED47" s="1" t="str">
        <f t="shared" ca="1" si="19"/>
        <v/>
      </c>
      <c r="EG47" s="1" t="str">
        <f>IFERROR(IF(FIND(1980,Table1[Date 10s]),ROW()),"")</f>
        <v/>
      </c>
      <c r="EH47" s="1" t="str">
        <f t="shared" ca="1" si="20"/>
        <v/>
      </c>
      <c r="EK47" s="1" t="str">
        <f>IFERROR(IF(FIND(1990,Table1[Date 10s]),ROW()),"")</f>
        <v/>
      </c>
      <c r="EL47" s="1" t="str">
        <f t="shared" ca="1" si="21"/>
        <v/>
      </c>
      <c r="EO47" s="1" t="str">
        <f>IFERROR(IF(FIND(2000,Table1[Date 10s]),ROW()),"")</f>
        <v/>
      </c>
      <c r="EP47" s="1">
        <f t="shared" ca="1" si="22"/>
        <v>8</v>
      </c>
      <c r="ES47" s="1" t="str">
        <f>IFERROR(IF(FIND(2010,Table1[Date 10s]),ROW()),"")</f>
        <v/>
      </c>
      <c r="ET47" s="1" t="str">
        <f t="shared" ca="1" si="23"/>
        <v/>
      </c>
      <c r="EU47" s="1"/>
    </row>
    <row r="48" spans="1:151">
      <c r="A48" s="1">
        <v>47</v>
      </c>
      <c r="B48" s="1">
        <v>8.4</v>
      </c>
      <c r="C48" s="1" t="s">
        <v>136</v>
      </c>
      <c r="D48" s="1" t="s">
        <v>137</v>
      </c>
      <c r="E48" s="1">
        <v>2002</v>
      </c>
      <c r="F48" s="1">
        <v>2000</v>
      </c>
      <c r="G48" s="1">
        <v>2000</v>
      </c>
      <c r="H48" s="1" t="s">
        <v>65</v>
      </c>
      <c r="I48" s="2">
        <v>297265</v>
      </c>
      <c r="K48" s="1">
        <f t="shared" si="0"/>
        <v>8.4</v>
      </c>
      <c r="L48" s="3">
        <f>Table1[[#This Row],[Votes]]</f>
        <v>297265</v>
      </c>
      <c r="CI48" s="1" t="str">
        <f>IFERROR(IF(FIND($CH$2,Table1[Date5s]),ROW()),"")</f>
        <v/>
      </c>
      <c r="CJ48" s="1" t="e">
        <f t="shared" si="39"/>
        <v>#N/A</v>
      </c>
      <c r="CK48" s="1" t="e">
        <f t="shared" ca="1" si="2"/>
        <v>#N/A</v>
      </c>
      <c r="CL48" s="1" t="e">
        <f t="shared" ca="1" si="3"/>
        <v>#N/A</v>
      </c>
      <c r="CM48" s="1" t="e">
        <f t="shared" ca="1" si="4"/>
        <v>#N/A</v>
      </c>
      <c r="CN48" s="1" t="e">
        <f t="shared" ca="1" si="5"/>
        <v>#N/A</v>
      </c>
      <c r="CO48" s="1" t="e">
        <f t="shared" ca="1" si="6"/>
        <v>#N/A</v>
      </c>
      <c r="CP48" s="1" t="e">
        <f t="shared" ca="1" si="7"/>
        <v>#N/A</v>
      </c>
      <c r="CQ48" s="1" t="e">
        <f t="shared" ca="1" si="8"/>
        <v>#N/A</v>
      </c>
      <c r="CR48" s="1" t="e">
        <f t="shared" ca="1" si="9"/>
        <v>#N/A</v>
      </c>
      <c r="CS48" s="1" t="e">
        <f t="shared" ca="1" si="10"/>
        <v>#N/A</v>
      </c>
      <c r="CU48" s="1" t="e">
        <f t="shared" ca="1" si="40"/>
        <v>#N/A</v>
      </c>
      <c r="CV48" s="1" t="e">
        <f t="shared" ca="1" si="11"/>
        <v>#N/A</v>
      </c>
      <c r="CW48" s="1" t="e">
        <f t="shared" ca="1" si="12"/>
        <v>#N/A</v>
      </c>
      <c r="CX48" s="1" t="e">
        <f t="shared" ca="1" si="13"/>
        <v>#N/A</v>
      </c>
      <c r="DI48" s="1" t="str">
        <f>IFERROR(IF(FIND(1920,Table1[Date 10s]),ROW()),"")</f>
        <v/>
      </c>
      <c r="DJ48" s="1" t="str">
        <f t="shared" ca="1" si="14"/>
        <v/>
      </c>
      <c r="DM48" s="1" t="str">
        <f>IFERROR(IF(FIND(1930,Table1[Date 10s]),ROW()),"")</f>
        <v/>
      </c>
      <c r="DN48" s="1" t="str">
        <f t="shared" ca="1" si="15"/>
        <v/>
      </c>
      <c r="DQ48" s="1" t="str">
        <f>IFERROR(IF(FIND(1940,Table1[Date 10s]),ROW()),"")</f>
        <v/>
      </c>
      <c r="DR48" s="1" t="str">
        <f t="shared" ca="1" si="16"/>
        <v/>
      </c>
      <c r="DU48" s="1" t="str">
        <f>IFERROR(IF(FIND(1950,Table1[Date 10s]),ROW()),"")</f>
        <v/>
      </c>
      <c r="DV48" s="1" t="str">
        <f t="shared" ca="1" si="17"/>
        <v/>
      </c>
      <c r="DY48" s="1" t="str">
        <f>IFERROR(IF(FIND(1960,Table1[Date 10s]),ROW()),"")</f>
        <v/>
      </c>
      <c r="DZ48" s="1" t="str">
        <f t="shared" ca="1" si="18"/>
        <v/>
      </c>
      <c r="EC48" s="1" t="str">
        <f>IFERROR(IF(FIND(1970,Table1[Date 10s]),ROW()),"")</f>
        <v/>
      </c>
      <c r="ED48" s="1" t="str">
        <f t="shared" ca="1" si="19"/>
        <v/>
      </c>
      <c r="EG48" s="1" t="str">
        <f>IFERROR(IF(FIND(1980,Table1[Date 10s]),ROW()),"")</f>
        <v/>
      </c>
      <c r="EH48" s="1" t="str">
        <f t="shared" ca="1" si="20"/>
        <v/>
      </c>
      <c r="EK48" s="1" t="str">
        <f>IFERROR(IF(FIND(1990,Table1[Date 10s]),ROW()),"")</f>
        <v/>
      </c>
      <c r="EL48" s="1" t="str">
        <f t="shared" ca="1" si="21"/>
        <v/>
      </c>
      <c r="EO48" s="1">
        <f>IFERROR(IF(FIND(2000,Table1[Date 10s]),ROW()),"")</f>
        <v>48</v>
      </c>
      <c r="EP48" s="1">
        <f t="shared" ca="1" si="22"/>
        <v>8</v>
      </c>
      <c r="ES48" s="1" t="str">
        <f>IFERROR(IF(FIND(2010,Table1[Date 10s]),ROW()),"")</f>
        <v/>
      </c>
      <c r="ET48" s="1" t="str">
        <f t="shared" ca="1" si="23"/>
        <v/>
      </c>
      <c r="EU48" s="1"/>
    </row>
    <row r="49" spans="1:151">
      <c r="A49" s="1">
        <v>48</v>
      </c>
      <c r="B49" s="1">
        <v>8.4</v>
      </c>
      <c r="C49" s="1" t="s">
        <v>138</v>
      </c>
      <c r="D49" s="1" t="s">
        <v>139</v>
      </c>
      <c r="E49" s="1">
        <v>1931</v>
      </c>
      <c r="F49" s="1">
        <v>1930</v>
      </c>
      <c r="G49" s="1">
        <v>1930</v>
      </c>
      <c r="H49" s="1" t="s">
        <v>113</v>
      </c>
      <c r="I49" s="2">
        <v>68920</v>
      </c>
      <c r="K49" s="1">
        <f t="shared" si="0"/>
        <v>8.4</v>
      </c>
      <c r="L49" s="3">
        <f>Table1[[#This Row],[Votes]]</f>
        <v>68920</v>
      </c>
      <c r="CI49" s="1" t="str">
        <f>IFERROR(IF(FIND($CH$2,Table1[Date5s]),ROW()),"")</f>
        <v/>
      </c>
      <c r="CJ49" s="1" t="e">
        <f t="shared" si="39"/>
        <v>#N/A</v>
      </c>
      <c r="CK49" s="1" t="e">
        <f t="shared" ca="1" si="2"/>
        <v>#N/A</v>
      </c>
      <c r="CL49" s="1" t="e">
        <f t="shared" ca="1" si="3"/>
        <v>#N/A</v>
      </c>
      <c r="CM49" s="1" t="e">
        <f t="shared" ca="1" si="4"/>
        <v>#N/A</v>
      </c>
      <c r="CN49" s="1" t="e">
        <f t="shared" ca="1" si="5"/>
        <v>#N/A</v>
      </c>
      <c r="CO49" s="1" t="e">
        <f t="shared" ca="1" si="6"/>
        <v>#N/A</v>
      </c>
      <c r="CP49" s="1" t="e">
        <f t="shared" ca="1" si="7"/>
        <v>#N/A</v>
      </c>
      <c r="CQ49" s="1" t="e">
        <f t="shared" ca="1" si="8"/>
        <v>#N/A</v>
      </c>
      <c r="CR49" s="1" t="e">
        <f t="shared" ca="1" si="9"/>
        <v>#N/A</v>
      </c>
      <c r="CS49" s="1" t="e">
        <f t="shared" ca="1" si="10"/>
        <v>#N/A</v>
      </c>
      <c r="CU49" s="1" t="e">
        <f t="shared" ca="1" si="40"/>
        <v>#N/A</v>
      </c>
      <c r="CV49" s="1" t="e">
        <f t="shared" ca="1" si="11"/>
        <v>#N/A</v>
      </c>
      <c r="CW49" s="1" t="e">
        <f t="shared" ca="1" si="12"/>
        <v>#N/A</v>
      </c>
      <c r="CX49" s="1" t="e">
        <f t="shared" ca="1" si="13"/>
        <v>#N/A</v>
      </c>
      <c r="DI49" s="1" t="str">
        <f>IFERROR(IF(FIND(1920,Table1[Date 10s]),ROW()),"")</f>
        <v/>
      </c>
      <c r="DJ49" s="1" t="str">
        <f t="shared" ca="1" si="14"/>
        <v/>
      </c>
      <c r="DM49" s="1">
        <f>IFERROR(IF(FIND(1930,Table1[Date 10s]),ROW()),"")</f>
        <v>49</v>
      </c>
      <c r="DN49" s="1" t="str">
        <f t="shared" ca="1" si="15"/>
        <v/>
      </c>
      <c r="DQ49" s="1" t="str">
        <f>IFERROR(IF(FIND(1940,Table1[Date 10s]),ROW()),"")</f>
        <v/>
      </c>
      <c r="DR49" s="1" t="str">
        <f t="shared" ca="1" si="16"/>
        <v/>
      </c>
      <c r="DU49" s="1" t="str">
        <f>IFERROR(IF(FIND(1950,Table1[Date 10s]),ROW()),"")</f>
        <v/>
      </c>
      <c r="DV49" s="1" t="str">
        <f t="shared" ca="1" si="17"/>
        <v/>
      </c>
      <c r="DY49" s="1" t="str">
        <f>IFERROR(IF(FIND(1960,Table1[Date 10s]),ROW()),"")</f>
        <v/>
      </c>
      <c r="DZ49" s="1" t="str">
        <f t="shared" ca="1" si="18"/>
        <v/>
      </c>
      <c r="EC49" s="1" t="str">
        <f>IFERROR(IF(FIND(1970,Table1[Date 10s]),ROW()),"")</f>
        <v/>
      </c>
      <c r="ED49" s="1" t="str">
        <f t="shared" ca="1" si="19"/>
        <v/>
      </c>
      <c r="EG49" s="1" t="str">
        <f>IFERROR(IF(FIND(1980,Table1[Date 10s]),ROW()),"")</f>
        <v/>
      </c>
      <c r="EH49" s="1" t="str">
        <f t="shared" ca="1" si="20"/>
        <v/>
      </c>
      <c r="EK49" s="1" t="str">
        <f>IFERROR(IF(FIND(1990,Table1[Date 10s]),ROW()),"")</f>
        <v/>
      </c>
      <c r="EL49" s="1" t="str">
        <f t="shared" ca="1" si="21"/>
        <v/>
      </c>
      <c r="EO49" s="1" t="str">
        <f>IFERROR(IF(FIND(2000,Table1[Date 10s]),ROW()),"")</f>
        <v/>
      </c>
      <c r="EP49" s="1">
        <f t="shared" ca="1" si="22"/>
        <v>8</v>
      </c>
      <c r="ES49" s="1" t="str">
        <f>IFERROR(IF(FIND(2010,Table1[Date 10s]),ROW()),"")</f>
        <v/>
      </c>
      <c r="ET49" s="1" t="str">
        <f t="shared" ca="1" si="23"/>
        <v/>
      </c>
      <c r="EU49" s="1"/>
    </row>
    <row r="50" spans="1:151">
      <c r="A50" s="1">
        <v>49</v>
      </c>
      <c r="B50" s="1">
        <v>8.4</v>
      </c>
      <c r="C50" s="1" t="s">
        <v>140</v>
      </c>
      <c r="D50" s="1" t="s">
        <v>141</v>
      </c>
      <c r="E50" s="1">
        <v>1997</v>
      </c>
      <c r="F50" s="1">
        <v>1995</v>
      </c>
      <c r="G50" s="1">
        <v>1990</v>
      </c>
      <c r="H50" s="1" t="s">
        <v>142</v>
      </c>
      <c r="I50" s="2">
        <v>237603</v>
      </c>
      <c r="K50" s="1">
        <f t="shared" si="0"/>
        <v>8.4</v>
      </c>
      <c r="L50" s="3">
        <f>Table1[[#This Row],[Votes]]</f>
        <v>237603</v>
      </c>
      <c r="CI50" s="1" t="str">
        <f>IFERROR(IF(FIND($CH$2,Table1[Date5s]),ROW()),"")</f>
        <v/>
      </c>
      <c r="CJ50" s="1" t="e">
        <f t="shared" si="39"/>
        <v>#N/A</v>
      </c>
      <c r="CK50" s="1" t="e">
        <f t="shared" ca="1" si="2"/>
        <v>#N/A</v>
      </c>
      <c r="CL50" s="1" t="e">
        <f t="shared" ca="1" si="3"/>
        <v>#N/A</v>
      </c>
      <c r="CM50" s="1" t="e">
        <f t="shared" ca="1" si="4"/>
        <v>#N/A</v>
      </c>
      <c r="CN50" s="1" t="e">
        <f t="shared" ca="1" si="5"/>
        <v>#N/A</v>
      </c>
      <c r="CO50" s="1" t="e">
        <f t="shared" ca="1" si="6"/>
        <v>#N/A</v>
      </c>
      <c r="CP50" s="1" t="e">
        <f t="shared" ca="1" si="7"/>
        <v>#N/A</v>
      </c>
      <c r="CQ50" s="1" t="e">
        <f t="shared" ca="1" si="8"/>
        <v>#N/A</v>
      </c>
      <c r="CR50" s="1" t="e">
        <f t="shared" ca="1" si="9"/>
        <v>#N/A</v>
      </c>
      <c r="CS50" s="1" t="e">
        <f t="shared" ca="1" si="10"/>
        <v>#N/A</v>
      </c>
      <c r="CU50" s="1" t="e">
        <f t="shared" ca="1" si="40"/>
        <v>#N/A</v>
      </c>
      <c r="CV50" s="1" t="e">
        <f t="shared" ca="1" si="11"/>
        <v>#N/A</v>
      </c>
      <c r="CW50" s="1" t="e">
        <f t="shared" ca="1" si="12"/>
        <v>#N/A</v>
      </c>
      <c r="CX50" s="1" t="e">
        <f t="shared" ca="1" si="13"/>
        <v>#N/A</v>
      </c>
      <c r="DI50" s="1" t="str">
        <f>IFERROR(IF(FIND(1920,Table1[Date 10s]),ROW()),"")</f>
        <v/>
      </c>
      <c r="DJ50" s="1" t="str">
        <f t="shared" ca="1" si="14"/>
        <v/>
      </c>
      <c r="DM50" s="1" t="str">
        <f>IFERROR(IF(FIND(1930,Table1[Date 10s]),ROW()),"")</f>
        <v/>
      </c>
      <c r="DN50" s="1" t="str">
        <f t="shared" ca="1" si="15"/>
        <v/>
      </c>
      <c r="DQ50" s="1" t="str">
        <f>IFERROR(IF(FIND(1940,Table1[Date 10s]),ROW()),"")</f>
        <v/>
      </c>
      <c r="DR50" s="1" t="str">
        <f t="shared" ca="1" si="16"/>
        <v/>
      </c>
      <c r="DU50" s="1" t="str">
        <f>IFERROR(IF(FIND(1950,Table1[Date 10s]),ROW()),"")</f>
        <v/>
      </c>
      <c r="DV50" s="1" t="str">
        <f t="shared" ca="1" si="17"/>
        <v/>
      </c>
      <c r="DY50" s="1" t="str">
        <f>IFERROR(IF(FIND(1960,Table1[Date 10s]),ROW()),"")</f>
        <v/>
      </c>
      <c r="DZ50" s="1" t="str">
        <f t="shared" ca="1" si="18"/>
        <v/>
      </c>
      <c r="EC50" s="1" t="str">
        <f>IFERROR(IF(FIND(1970,Table1[Date 10s]),ROW()),"")</f>
        <v/>
      </c>
      <c r="ED50" s="1" t="str">
        <f t="shared" ca="1" si="19"/>
        <v/>
      </c>
      <c r="EG50" s="1" t="str">
        <f>IFERROR(IF(FIND(1980,Table1[Date 10s]),ROW()),"")</f>
        <v/>
      </c>
      <c r="EH50" s="1" t="str">
        <f t="shared" ca="1" si="20"/>
        <v/>
      </c>
      <c r="EK50" s="1">
        <f>IFERROR(IF(FIND(1990,Table1[Date 10s]),ROW()),"")</f>
        <v>50</v>
      </c>
      <c r="EL50" s="1" t="str">
        <f t="shared" ca="1" si="21"/>
        <v/>
      </c>
      <c r="EO50" s="1" t="str">
        <f>IFERROR(IF(FIND(2000,Table1[Date 10s]),ROW()),"")</f>
        <v/>
      </c>
      <c r="EP50" s="1">
        <f t="shared" ca="1" si="22"/>
        <v>8</v>
      </c>
      <c r="ES50" s="1" t="str">
        <f>IFERROR(IF(FIND(2010,Table1[Date 10s]),ROW()),"")</f>
        <v/>
      </c>
      <c r="ET50" s="1" t="str">
        <f t="shared" ca="1" si="23"/>
        <v/>
      </c>
      <c r="EU50" s="1"/>
    </row>
    <row r="51" spans="1:151">
      <c r="A51" s="1">
        <v>50</v>
      </c>
      <c r="B51" s="1">
        <v>8.4</v>
      </c>
      <c r="C51" s="1" t="s">
        <v>143</v>
      </c>
      <c r="D51" s="1" t="s">
        <v>144</v>
      </c>
      <c r="E51" s="1">
        <v>1980</v>
      </c>
      <c r="F51" s="1">
        <v>1980</v>
      </c>
      <c r="G51" s="1">
        <v>1980</v>
      </c>
      <c r="H51" s="1" t="s">
        <v>40</v>
      </c>
      <c r="I51" s="2">
        <v>380225</v>
      </c>
      <c r="K51" s="1">
        <f t="shared" si="0"/>
        <v>8.4</v>
      </c>
      <c r="L51" s="3">
        <f>Table1[[#This Row],[Votes]]</f>
        <v>380225</v>
      </c>
      <c r="CI51" s="1" t="str">
        <f>IFERROR(IF(FIND($CH$2,Table1[Date5s]),ROW()),"")</f>
        <v/>
      </c>
      <c r="CJ51" s="1" t="e">
        <f t="shared" si="39"/>
        <v>#N/A</v>
      </c>
      <c r="CK51" s="1" t="e">
        <f t="shared" ca="1" si="2"/>
        <v>#N/A</v>
      </c>
      <c r="CL51" s="1" t="e">
        <f t="shared" ca="1" si="3"/>
        <v>#N/A</v>
      </c>
      <c r="CM51" s="1" t="e">
        <f t="shared" ca="1" si="4"/>
        <v>#N/A</v>
      </c>
      <c r="CN51" s="1" t="e">
        <f t="shared" ca="1" si="5"/>
        <v>#N/A</v>
      </c>
      <c r="CO51" s="1" t="e">
        <f t="shared" ca="1" si="6"/>
        <v>#N/A</v>
      </c>
      <c r="CP51" s="1" t="e">
        <f t="shared" ca="1" si="7"/>
        <v>#N/A</v>
      </c>
      <c r="CQ51" s="1" t="e">
        <f t="shared" ca="1" si="8"/>
        <v>#N/A</v>
      </c>
      <c r="CR51" s="1" t="e">
        <f t="shared" ca="1" si="9"/>
        <v>#N/A</v>
      </c>
      <c r="CS51" s="1" t="e">
        <f t="shared" ca="1" si="10"/>
        <v>#N/A</v>
      </c>
      <c r="CU51" s="1" t="e">
        <f t="shared" ca="1" si="40"/>
        <v>#N/A</v>
      </c>
      <c r="CV51" s="1" t="e">
        <f t="shared" ca="1" si="11"/>
        <v>#N/A</v>
      </c>
      <c r="CW51" s="1" t="e">
        <f t="shared" ca="1" si="12"/>
        <v>#N/A</v>
      </c>
      <c r="CX51" s="1" t="e">
        <f t="shared" ca="1" si="13"/>
        <v>#N/A</v>
      </c>
      <c r="DI51" s="1" t="str">
        <f>IFERROR(IF(FIND(1920,Table1[Date 10s]),ROW()),"")</f>
        <v/>
      </c>
      <c r="DJ51" s="1" t="str">
        <f t="shared" ca="1" si="14"/>
        <v/>
      </c>
      <c r="DM51" s="1" t="str">
        <f>IFERROR(IF(FIND(1930,Table1[Date 10s]),ROW()),"")</f>
        <v/>
      </c>
      <c r="DN51" s="1" t="str">
        <f t="shared" ca="1" si="15"/>
        <v/>
      </c>
      <c r="DQ51" s="1" t="str">
        <f>IFERROR(IF(FIND(1940,Table1[Date 10s]),ROW()),"")</f>
        <v/>
      </c>
      <c r="DR51" s="1" t="str">
        <f t="shared" ca="1" si="16"/>
        <v/>
      </c>
      <c r="DU51" s="1" t="str">
        <f>IFERROR(IF(FIND(1950,Table1[Date 10s]),ROW()),"")</f>
        <v/>
      </c>
      <c r="DV51" s="1" t="str">
        <f t="shared" ca="1" si="17"/>
        <v/>
      </c>
      <c r="DY51" s="1" t="str">
        <f>IFERROR(IF(FIND(1960,Table1[Date 10s]),ROW()),"")</f>
        <v/>
      </c>
      <c r="DZ51" s="1" t="str">
        <f t="shared" ca="1" si="18"/>
        <v/>
      </c>
      <c r="EC51" s="1" t="str">
        <f>IFERROR(IF(FIND(1970,Table1[Date 10s]),ROW()),"")</f>
        <v/>
      </c>
      <c r="ED51" s="1" t="str">
        <f t="shared" ca="1" si="19"/>
        <v/>
      </c>
      <c r="EG51" s="1">
        <f>IFERROR(IF(FIND(1980,Table1[Date 10s]),ROW()),"")</f>
        <v>51</v>
      </c>
      <c r="EH51" s="1" t="str">
        <f t="shared" ca="1" si="20"/>
        <v/>
      </c>
      <c r="EK51" s="1" t="str">
        <f>IFERROR(IF(FIND(1990,Table1[Date 10s]),ROW()),"")</f>
        <v/>
      </c>
      <c r="EL51" s="1" t="str">
        <f t="shared" ca="1" si="21"/>
        <v/>
      </c>
      <c r="EO51" s="1" t="str">
        <f>IFERROR(IF(FIND(2000,Table1[Date 10s]),ROW()),"")</f>
        <v/>
      </c>
      <c r="EP51" s="1">
        <f t="shared" ca="1" si="22"/>
        <v>8</v>
      </c>
      <c r="ES51" s="1" t="str">
        <f>IFERROR(IF(FIND(2010,Table1[Date 10s]),ROW()),"")</f>
        <v/>
      </c>
      <c r="ET51" s="1" t="str">
        <f t="shared" ca="1" si="23"/>
        <v/>
      </c>
      <c r="EU51" s="1"/>
    </row>
    <row r="52" spans="1:151">
      <c r="A52" s="1">
        <v>51</v>
      </c>
      <c r="B52" s="1">
        <v>8.4</v>
      </c>
      <c r="C52" s="1" t="s">
        <v>145</v>
      </c>
      <c r="D52" s="1" t="s">
        <v>146</v>
      </c>
      <c r="E52" s="1">
        <v>2006</v>
      </c>
      <c r="F52" s="1">
        <v>2005</v>
      </c>
      <c r="G52" s="1">
        <v>2000</v>
      </c>
      <c r="H52" s="1" t="s">
        <v>147</v>
      </c>
      <c r="I52" s="2">
        <v>540726</v>
      </c>
      <c r="K52" s="1">
        <f t="shared" si="0"/>
        <v>8.4</v>
      </c>
      <c r="L52" s="3">
        <f>Table1[[#This Row],[Votes]]</f>
        <v>540726</v>
      </c>
      <c r="CI52" s="1" t="str">
        <f>IFERROR(IF(FIND($CH$2,Table1[Date5s]),ROW()),"")</f>
        <v/>
      </c>
      <c r="CJ52" s="1" t="e">
        <f t="shared" si="39"/>
        <v>#N/A</v>
      </c>
      <c r="CK52" s="1" t="e">
        <f t="shared" ca="1" si="2"/>
        <v>#N/A</v>
      </c>
      <c r="CL52" s="1" t="e">
        <f t="shared" ca="1" si="3"/>
        <v>#N/A</v>
      </c>
      <c r="CM52" s="1" t="e">
        <f t="shared" ca="1" si="4"/>
        <v>#N/A</v>
      </c>
      <c r="CN52" s="1" t="e">
        <f t="shared" ca="1" si="5"/>
        <v>#N/A</v>
      </c>
      <c r="CO52" s="1" t="e">
        <f t="shared" ca="1" si="6"/>
        <v>#N/A</v>
      </c>
      <c r="CP52" s="1" t="e">
        <f t="shared" ca="1" si="7"/>
        <v>#N/A</v>
      </c>
      <c r="CQ52" s="1" t="e">
        <f t="shared" ca="1" si="8"/>
        <v>#N/A</v>
      </c>
      <c r="CR52" s="1" t="e">
        <f t="shared" ca="1" si="9"/>
        <v>#N/A</v>
      </c>
      <c r="CS52" s="1" t="e">
        <f t="shared" ca="1" si="10"/>
        <v>#N/A</v>
      </c>
      <c r="CU52" s="1" t="e">
        <f t="shared" ca="1" si="40"/>
        <v>#N/A</v>
      </c>
      <c r="CV52" s="1" t="e">
        <f t="shared" ca="1" si="11"/>
        <v>#N/A</v>
      </c>
      <c r="CW52" s="1" t="e">
        <f t="shared" ca="1" si="12"/>
        <v>#N/A</v>
      </c>
      <c r="CX52" s="1" t="e">
        <f t="shared" ca="1" si="13"/>
        <v>#N/A</v>
      </c>
      <c r="DI52" s="1" t="str">
        <f>IFERROR(IF(FIND(1920,Table1[Date 10s]),ROW()),"")</f>
        <v/>
      </c>
      <c r="DJ52" s="1" t="str">
        <f t="shared" ca="1" si="14"/>
        <v/>
      </c>
      <c r="DM52" s="1" t="str">
        <f>IFERROR(IF(FIND(1930,Table1[Date 10s]),ROW()),"")</f>
        <v/>
      </c>
      <c r="DN52" s="1" t="str">
        <f t="shared" ca="1" si="15"/>
        <v/>
      </c>
      <c r="DQ52" s="1" t="str">
        <f>IFERROR(IF(FIND(1940,Table1[Date 10s]),ROW()),"")</f>
        <v/>
      </c>
      <c r="DR52" s="1" t="str">
        <f t="shared" ca="1" si="16"/>
        <v/>
      </c>
      <c r="DU52" s="1" t="str">
        <f>IFERROR(IF(FIND(1950,Table1[Date 10s]),ROW()),"")</f>
        <v/>
      </c>
      <c r="DV52" s="1" t="str">
        <f t="shared" ca="1" si="17"/>
        <v/>
      </c>
      <c r="DY52" s="1" t="str">
        <f>IFERROR(IF(FIND(1960,Table1[Date 10s]),ROW()),"")</f>
        <v/>
      </c>
      <c r="DZ52" s="1" t="str">
        <f t="shared" ca="1" si="18"/>
        <v/>
      </c>
      <c r="EC52" s="1" t="str">
        <f>IFERROR(IF(FIND(1970,Table1[Date 10s]),ROW()),"")</f>
        <v/>
      </c>
      <c r="ED52" s="1" t="str">
        <f t="shared" ca="1" si="19"/>
        <v/>
      </c>
      <c r="EG52" s="1" t="str">
        <f>IFERROR(IF(FIND(1980,Table1[Date 10s]),ROW()),"")</f>
        <v/>
      </c>
      <c r="EH52" s="1" t="str">
        <f t="shared" ca="1" si="20"/>
        <v/>
      </c>
      <c r="EK52" s="1" t="str">
        <f>IFERROR(IF(FIND(1990,Table1[Date 10s]),ROW()),"")</f>
        <v/>
      </c>
      <c r="EL52" s="1" t="str">
        <f t="shared" ca="1" si="21"/>
        <v/>
      </c>
      <c r="EO52" s="1">
        <f>IFERROR(IF(FIND(2000,Table1[Date 10s]),ROW()),"")</f>
        <v>52</v>
      </c>
      <c r="EP52" s="1">
        <f t="shared" ca="1" si="22"/>
        <v>8</v>
      </c>
      <c r="ES52" s="1" t="str">
        <f>IFERROR(IF(FIND(2010,Table1[Date 10s]),ROW()),"")</f>
        <v/>
      </c>
      <c r="ET52" s="1" t="str">
        <f t="shared" ca="1" si="23"/>
        <v/>
      </c>
      <c r="EU52" s="1"/>
    </row>
    <row r="53" spans="1:151">
      <c r="A53" s="1">
        <v>52</v>
      </c>
      <c r="B53" s="1">
        <v>8.4</v>
      </c>
      <c r="C53" s="1" t="s">
        <v>148</v>
      </c>
      <c r="D53" s="1" t="s">
        <v>149</v>
      </c>
      <c r="E53" s="1">
        <v>1957</v>
      </c>
      <c r="F53" s="1">
        <v>1955</v>
      </c>
      <c r="G53" s="1">
        <v>1950</v>
      </c>
      <c r="H53" s="1" t="s">
        <v>28</v>
      </c>
      <c r="I53" s="2">
        <v>78867</v>
      </c>
      <c r="K53" s="1">
        <f t="shared" si="0"/>
        <v>8.4</v>
      </c>
      <c r="L53" s="3">
        <f>Table1[[#This Row],[Votes]]</f>
        <v>78867</v>
      </c>
      <c r="CI53" s="1" t="str">
        <f>IFERROR(IF(FIND($CH$2,Table1[Date5s]),ROW()),"")</f>
        <v/>
      </c>
      <c r="CJ53" s="1" t="e">
        <f t="shared" si="39"/>
        <v>#N/A</v>
      </c>
      <c r="CK53" s="1" t="e">
        <f t="shared" ca="1" si="2"/>
        <v>#N/A</v>
      </c>
      <c r="CL53" s="1" t="e">
        <f t="shared" ca="1" si="3"/>
        <v>#N/A</v>
      </c>
      <c r="CM53" s="1" t="e">
        <f t="shared" ca="1" si="4"/>
        <v>#N/A</v>
      </c>
      <c r="CN53" s="1" t="e">
        <f t="shared" ca="1" si="5"/>
        <v>#N/A</v>
      </c>
      <c r="CO53" s="1" t="e">
        <f t="shared" ca="1" si="6"/>
        <v>#N/A</v>
      </c>
      <c r="CP53" s="1" t="e">
        <f t="shared" ca="1" si="7"/>
        <v>#N/A</v>
      </c>
      <c r="CQ53" s="1" t="e">
        <f t="shared" ca="1" si="8"/>
        <v>#N/A</v>
      </c>
      <c r="CR53" s="1" t="e">
        <f t="shared" ca="1" si="9"/>
        <v>#N/A</v>
      </c>
      <c r="CS53" s="1" t="e">
        <f t="shared" ca="1" si="10"/>
        <v>#N/A</v>
      </c>
      <c r="CU53" s="1" t="e">
        <f t="shared" ca="1" si="40"/>
        <v>#N/A</v>
      </c>
      <c r="CV53" s="1" t="e">
        <f t="shared" ca="1" si="11"/>
        <v>#N/A</v>
      </c>
      <c r="CW53" s="1" t="e">
        <f t="shared" ca="1" si="12"/>
        <v>#N/A</v>
      </c>
      <c r="CX53" s="1" t="e">
        <f t="shared" ca="1" si="13"/>
        <v>#N/A</v>
      </c>
      <c r="DI53" s="1" t="str">
        <f>IFERROR(IF(FIND(1920,Table1[Date 10s]),ROW()),"")</f>
        <v/>
      </c>
      <c r="DJ53" s="1" t="str">
        <f t="shared" ca="1" si="14"/>
        <v/>
      </c>
      <c r="DM53" s="1" t="str">
        <f>IFERROR(IF(FIND(1930,Table1[Date 10s]),ROW()),"")</f>
        <v/>
      </c>
      <c r="DN53" s="1" t="str">
        <f t="shared" ca="1" si="15"/>
        <v/>
      </c>
      <c r="DQ53" s="1" t="str">
        <f>IFERROR(IF(FIND(1940,Table1[Date 10s]),ROW()),"")</f>
        <v/>
      </c>
      <c r="DR53" s="1" t="str">
        <f t="shared" ca="1" si="16"/>
        <v/>
      </c>
      <c r="DU53" s="1">
        <f>IFERROR(IF(FIND(1950,Table1[Date 10s]),ROW()),"")</f>
        <v>53</v>
      </c>
      <c r="DV53" s="1" t="str">
        <f t="shared" ca="1" si="17"/>
        <v/>
      </c>
      <c r="DY53" s="1" t="str">
        <f>IFERROR(IF(FIND(1960,Table1[Date 10s]),ROW()),"")</f>
        <v/>
      </c>
      <c r="DZ53" s="1" t="str">
        <f t="shared" ca="1" si="18"/>
        <v/>
      </c>
      <c r="EC53" s="1" t="str">
        <f>IFERROR(IF(FIND(1970,Table1[Date 10s]),ROW()),"")</f>
        <v/>
      </c>
      <c r="ED53" s="1" t="str">
        <f t="shared" ca="1" si="19"/>
        <v/>
      </c>
      <c r="EG53" s="1" t="str">
        <f>IFERROR(IF(FIND(1980,Table1[Date 10s]),ROW()),"")</f>
        <v/>
      </c>
      <c r="EH53" s="1" t="str">
        <f t="shared" ca="1" si="20"/>
        <v/>
      </c>
      <c r="EK53" s="1" t="str">
        <f>IFERROR(IF(FIND(1990,Table1[Date 10s]),ROW()),"")</f>
        <v/>
      </c>
      <c r="EL53" s="1" t="str">
        <f t="shared" ca="1" si="21"/>
        <v/>
      </c>
      <c r="EO53" s="1" t="str">
        <f>IFERROR(IF(FIND(2000,Table1[Date 10s]),ROW()),"")</f>
        <v/>
      </c>
      <c r="EP53" s="1">
        <f t="shared" ca="1" si="22"/>
        <v>7.9</v>
      </c>
      <c r="ES53" s="1" t="str">
        <f>IFERROR(IF(FIND(2010,Table1[Date 10s]),ROW()),"")</f>
        <v/>
      </c>
      <c r="ET53" s="1" t="str">
        <f t="shared" ca="1" si="23"/>
        <v/>
      </c>
      <c r="EU53" s="1"/>
    </row>
    <row r="54" spans="1:151">
      <c r="A54" s="1">
        <v>53</v>
      </c>
      <c r="B54" s="1">
        <v>8.4</v>
      </c>
      <c r="C54" s="1" t="s">
        <v>150</v>
      </c>
      <c r="D54" s="1" t="s">
        <v>151</v>
      </c>
      <c r="E54" s="1">
        <v>1958</v>
      </c>
      <c r="F54" s="1">
        <v>1955</v>
      </c>
      <c r="G54" s="1">
        <v>1950</v>
      </c>
      <c r="H54" s="1" t="s">
        <v>152</v>
      </c>
      <c r="I54" s="2">
        <v>162865</v>
      </c>
      <c r="K54" s="1">
        <f t="shared" si="0"/>
        <v>8.4</v>
      </c>
      <c r="L54" s="3">
        <f>Table1[[#This Row],[Votes]]</f>
        <v>162865</v>
      </c>
      <c r="CI54" s="1" t="str">
        <f>IFERROR(IF(FIND($CH$2,Table1[Date5s]),ROW()),"")</f>
        <v/>
      </c>
      <c r="CJ54" s="1" t="e">
        <f t="shared" si="39"/>
        <v>#N/A</v>
      </c>
      <c r="CK54" s="1" t="e">
        <f t="shared" ca="1" si="2"/>
        <v>#N/A</v>
      </c>
      <c r="CL54" s="1" t="e">
        <f t="shared" ca="1" si="3"/>
        <v>#N/A</v>
      </c>
      <c r="CM54" s="1" t="e">
        <f t="shared" ca="1" si="4"/>
        <v>#N/A</v>
      </c>
      <c r="CN54" s="1" t="e">
        <f t="shared" ca="1" si="5"/>
        <v>#N/A</v>
      </c>
      <c r="CO54" s="1" t="e">
        <f t="shared" ca="1" si="6"/>
        <v>#N/A</v>
      </c>
      <c r="CP54" s="1" t="e">
        <f t="shared" ca="1" si="7"/>
        <v>#N/A</v>
      </c>
      <c r="CQ54" s="1" t="e">
        <f t="shared" ca="1" si="8"/>
        <v>#N/A</v>
      </c>
      <c r="CR54" s="1" t="e">
        <f t="shared" ca="1" si="9"/>
        <v>#N/A</v>
      </c>
      <c r="CS54" s="1" t="e">
        <f t="shared" ca="1" si="10"/>
        <v>#N/A</v>
      </c>
      <c r="CU54" s="1" t="e">
        <f t="shared" ca="1" si="40"/>
        <v>#N/A</v>
      </c>
      <c r="CV54" s="1" t="e">
        <f t="shared" ca="1" si="11"/>
        <v>#N/A</v>
      </c>
      <c r="CW54" s="1" t="e">
        <f t="shared" ca="1" si="12"/>
        <v>#N/A</v>
      </c>
      <c r="CX54" s="1" t="e">
        <f t="shared" ca="1" si="13"/>
        <v>#N/A</v>
      </c>
      <c r="DI54" s="1" t="str">
        <f>IFERROR(IF(FIND(1920,Table1[Date 10s]),ROW()),"")</f>
        <v/>
      </c>
      <c r="DJ54" s="1" t="str">
        <f t="shared" ca="1" si="14"/>
        <v/>
      </c>
      <c r="DM54" s="1" t="str">
        <f>IFERROR(IF(FIND(1930,Table1[Date 10s]),ROW()),"")</f>
        <v/>
      </c>
      <c r="DN54" s="1" t="str">
        <f t="shared" ca="1" si="15"/>
        <v/>
      </c>
      <c r="DQ54" s="1" t="str">
        <f>IFERROR(IF(FIND(1940,Table1[Date 10s]),ROW()),"")</f>
        <v/>
      </c>
      <c r="DR54" s="1" t="str">
        <f t="shared" ca="1" si="16"/>
        <v/>
      </c>
      <c r="DU54" s="1">
        <f>IFERROR(IF(FIND(1950,Table1[Date 10s]),ROW()),"")</f>
        <v>54</v>
      </c>
      <c r="DV54" s="1" t="str">
        <f t="shared" ca="1" si="17"/>
        <v/>
      </c>
      <c r="DY54" s="1" t="str">
        <f>IFERROR(IF(FIND(1960,Table1[Date 10s]),ROW()),"")</f>
        <v/>
      </c>
      <c r="DZ54" s="1" t="str">
        <f t="shared" ca="1" si="18"/>
        <v/>
      </c>
      <c r="EC54" s="1" t="str">
        <f>IFERROR(IF(FIND(1970,Table1[Date 10s]),ROW()),"")</f>
        <v/>
      </c>
      <c r="ED54" s="1" t="str">
        <f t="shared" ca="1" si="19"/>
        <v/>
      </c>
      <c r="EG54" s="1" t="str">
        <f>IFERROR(IF(FIND(1980,Table1[Date 10s]),ROW()),"")</f>
        <v/>
      </c>
      <c r="EH54" s="1" t="str">
        <f t="shared" ca="1" si="20"/>
        <v/>
      </c>
      <c r="EK54" s="1" t="str">
        <f>IFERROR(IF(FIND(1990,Table1[Date 10s]),ROW()),"")</f>
        <v/>
      </c>
      <c r="EL54" s="1" t="str">
        <f t="shared" ca="1" si="21"/>
        <v/>
      </c>
      <c r="EO54" s="1" t="str">
        <f>IFERROR(IF(FIND(2000,Table1[Date 10s]),ROW()),"")</f>
        <v/>
      </c>
      <c r="EP54" s="1" t="str">
        <f t="shared" ca="1" si="22"/>
        <v/>
      </c>
      <c r="ES54" s="1" t="str">
        <f>IFERROR(IF(FIND(2010,Table1[Date 10s]),ROW()),"")</f>
        <v/>
      </c>
      <c r="ET54" s="1" t="str">
        <f t="shared" ca="1" si="23"/>
        <v/>
      </c>
      <c r="EU54" s="1"/>
    </row>
    <row r="55" spans="1:151">
      <c r="A55" s="1">
        <v>54</v>
      </c>
      <c r="B55" s="1">
        <v>8.4</v>
      </c>
      <c r="C55" s="1" t="s">
        <v>153</v>
      </c>
      <c r="D55" s="1" t="s">
        <v>154</v>
      </c>
      <c r="E55" s="1">
        <v>1999</v>
      </c>
      <c r="F55" s="1">
        <v>1995</v>
      </c>
      <c r="G55" s="1">
        <v>1990</v>
      </c>
      <c r="H55" s="1" t="s">
        <v>37</v>
      </c>
      <c r="I55" s="2">
        <v>555796</v>
      </c>
      <c r="K55" s="1">
        <f t="shared" si="0"/>
        <v>8.4</v>
      </c>
      <c r="L55" s="3">
        <f>Table1[[#This Row],[Votes]]</f>
        <v>555796</v>
      </c>
      <c r="CI55" s="1" t="str">
        <f>IFERROR(IF(FIND($CH$2,Table1[Date5s]),ROW()),"")</f>
        <v/>
      </c>
      <c r="CJ55" s="1" t="e">
        <f t="shared" si="39"/>
        <v>#N/A</v>
      </c>
      <c r="CK55" s="1" t="e">
        <f t="shared" ca="1" si="2"/>
        <v>#N/A</v>
      </c>
      <c r="CL55" s="1" t="e">
        <f t="shared" ca="1" si="3"/>
        <v>#N/A</v>
      </c>
      <c r="CM55" s="1" t="e">
        <f t="shared" ca="1" si="4"/>
        <v>#N/A</v>
      </c>
      <c r="CN55" s="1" t="e">
        <f t="shared" ca="1" si="5"/>
        <v>#N/A</v>
      </c>
      <c r="CO55" s="1" t="e">
        <f t="shared" ca="1" si="6"/>
        <v>#N/A</v>
      </c>
      <c r="CP55" s="1" t="e">
        <f t="shared" ca="1" si="7"/>
        <v>#N/A</v>
      </c>
      <c r="CQ55" s="1" t="e">
        <f t="shared" ca="1" si="8"/>
        <v>#N/A</v>
      </c>
      <c r="CR55" s="1" t="e">
        <f t="shared" ca="1" si="9"/>
        <v>#N/A</v>
      </c>
      <c r="CS55" s="1" t="e">
        <f t="shared" ca="1" si="10"/>
        <v>#N/A</v>
      </c>
      <c r="CU55" s="1" t="e">
        <f t="shared" ca="1" si="40"/>
        <v>#N/A</v>
      </c>
      <c r="CV55" s="1" t="e">
        <f t="shared" ca="1" si="11"/>
        <v>#N/A</v>
      </c>
      <c r="CW55" s="1" t="e">
        <f t="shared" ca="1" si="12"/>
        <v>#N/A</v>
      </c>
      <c r="CX55" s="1" t="e">
        <f t="shared" ca="1" si="13"/>
        <v>#N/A</v>
      </c>
      <c r="DI55" s="1" t="str">
        <f>IFERROR(IF(FIND(1920,Table1[Date 10s]),ROW()),"")</f>
        <v/>
      </c>
      <c r="DJ55" s="1" t="str">
        <f t="shared" ca="1" si="14"/>
        <v/>
      </c>
      <c r="DM55" s="1" t="str">
        <f>IFERROR(IF(FIND(1930,Table1[Date 10s]),ROW()),"")</f>
        <v/>
      </c>
      <c r="DN55" s="1" t="str">
        <f t="shared" ca="1" si="15"/>
        <v/>
      </c>
      <c r="DQ55" s="1" t="str">
        <f>IFERROR(IF(FIND(1940,Table1[Date 10s]),ROW()),"")</f>
        <v/>
      </c>
      <c r="DR55" s="1" t="str">
        <f t="shared" ca="1" si="16"/>
        <v/>
      </c>
      <c r="DU55" s="1" t="str">
        <f>IFERROR(IF(FIND(1950,Table1[Date 10s]),ROW()),"")</f>
        <v/>
      </c>
      <c r="DV55" s="1" t="str">
        <f t="shared" ca="1" si="17"/>
        <v/>
      </c>
      <c r="DY55" s="1" t="str">
        <f>IFERROR(IF(FIND(1960,Table1[Date 10s]),ROW()),"")</f>
        <v/>
      </c>
      <c r="DZ55" s="1" t="str">
        <f t="shared" ca="1" si="18"/>
        <v/>
      </c>
      <c r="EC55" s="1" t="str">
        <f>IFERROR(IF(FIND(1970,Table1[Date 10s]),ROW()),"")</f>
        <v/>
      </c>
      <c r="ED55" s="1" t="str">
        <f t="shared" ca="1" si="19"/>
        <v/>
      </c>
      <c r="EG55" s="1" t="str">
        <f>IFERROR(IF(FIND(1980,Table1[Date 10s]),ROW()),"")</f>
        <v/>
      </c>
      <c r="EH55" s="1" t="str">
        <f t="shared" ca="1" si="20"/>
        <v/>
      </c>
      <c r="EK55" s="1">
        <f>IFERROR(IF(FIND(1990,Table1[Date 10s]),ROW()),"")</f>
        <v>55</v>
      </c>
      <c r="EL55" s="1" t="str">
        <f t="shared" ca="1" si="21"/>
        <v/>
      </c>
      <c r="EO55" s="1" t="str">
        <f>IFERROR(IF(FIND(2000,Table1[Date 10s]),ROW()),"")</f>
        <v/>
      </c>
      <c r="EP55" s="1" t="str">
        <f t="shared" ca="1" si="22"/>
        <v/>
      </c>
      <c r="ES55" s="1" t="str">
        <f>IFERROR(IF(FIND(2010,Table1[Date 10s]),ROW()),"")</f>
        <v/>
      </c>
      <c r="ET55" s="1" t="str">
        <f t="shared" ca="1" si="23"/>
        <v/>
      </c>
      <c r="EU55" s="1"/>
    </row>
    <row r="56" spans="1:151">
      <c r="A56" s="1">
        <v>55</v>
      </c>
      <c r="B56" s="1">
        <v>8.4</v>
      </c>
      <c r="C56" s="1" t="s">
        <v>155</v>
      </c>
      <c r="D56" s="1" t="s">
        <v>156</v>
      </c>
      <c r="E56" s="1">
        <v>2012</v>
      </c>
      <c r="F56" s="1">
        <v>2010</v>
      </c>
      <c r="G56" s="1">
        <v>2010</v>
      </c>
      <c r="H56" s="1" t="s">
        <v>157</v>
      </c>
      <c r="I56" s="2">
        <v>450505</v>
      </c>
      <c r="K56" s="1">
        <f t="shared" si="0"/>
        <v>8.4</v>
      </c>
      <c r="L56" s="3">
        <f>Table1[[#This Row],[Votes]]</f>
        <v>450505</v>
      </c>
      <c r="CI56" s="1" t="str">
        <f>IFERROR(IF(FIND($CH$2,Table1[Date5s]),ROW()),"")</f>
        <v/>
      </c>
      <c r="CJ56" s="1" t="e">
        <f t="shared" si="39"/>
        <v>#N/A</v>
      </c>
      <c r="CK56" s="1" t="e">
        <f t="shared" ca="1" si="2"/>
        <v>#N/A</v>
      </c>
      <c r="CL56" s="1" t="e">
        <f t="shared" ca="1" si="3"/>
        <v>#N/A</v>
      </c>
      <c r="CM56" s="1" t="e">
        <f t="shared" ca="1" si="4"/>
        <v>#N/A</v>
      </c>
      <c r="CN56" s="1" t="e">
        <f t="shared" ca="1" si="5"/>
        <v>#N/A</v>
      </c>
      <c r="CO56" s="1" t="e">
        <f t="shared" ca="1" si="6"/>
        <v>#N/A</v>
      </c>
      <c r="CP56" s="1" t="e">
        <f t="shared" ca="1" si="7"/>
        <v>#N/A</v>
      </c>
      <c r="CQ56" s="1" t="e">
        <f t="shared" ca="1" si="8"/>
        <v>#N/A</v>
      </c>
      <c r="CR56" s="1" t="e">
        <f t="shared" ca="1" si="9"/>
        <v>#N/A</v>
      </c>
      <c r="CS56" s="1" t="e">
        <f t="shared" ca="1" si="10"/>
        <v>#N/A</v>
      </c>
      <c r="CU56" s="1" t="e">
        <f t="shared" ca="1" si="40"/>
        <v>#N/A</v>
      </c>
      <c r="CV56" s="1" t="e">
        <f t="shared" ca="1" si="11"/>
        <v>#N/A</v>
      </c>
      <c r="CW56" s="1" t="e">
        <f t="shared" ca="1" si="12"/>
        <v>#N/A</v>
      </c>
      <c r="CX56" s="1" t="e">
        <f t="shared" ca="1" si="13"/>
        <v>#N/A</v>
      </c>
      <c r="DI56" s="1" t="str">
        <f>IFERROR(IF(FIND(1920,Table1[Date 10s]),ROW()),"")</f>
        <v/>
      </c>
      <c r="DJ56" s="1" t="str">
        <f t="shared" ca="1" si="14"/>
        <v/>
      </c>
      <c r="DM56" s="1" t="str">
        <f>IFERROR(IF(FIND(1930,Table1[Date 10s]),ROW()),"")</f>
        <v/>
      </c>
      <c r="DN56" s="1" t="str">
        <f t="shared" ca="1" si="15"/>
        <v/>
      </c>
      <c r="DQ56" s="1" t="str">
        <f>IFERROR(IF(FIND(1940,Table1[Date 10s]),ROW()),"")</f>
        <v/>
      </c>
      <c r="DR56" s="1" t="str">
        <f t="shared" ca="1" si="16"/>
        <v/>
      </c>
      <c r="DU56" s="1" t="str">
        <f>IFERROR(IF(FIND(1950,Table1[Date 10s]),ROW()),"")</f>
        <v/>
      </c>
      <c r="DV56" s="1" t="str">
        <f t="shared" ca="1" si="17"/>
        <v/>
      </c>
      <c r="DY56" s="1" t="str">
        <f>IFERROR(IF(FIND(1960,Table1[Date 10s]),ROW()),"")</f>
        <v/>
      </c>
      <c r="DZ56" s="1" t="str">
        <f t="shared" ca="1" si="18"/>
        <v/>
      </c>
      <c r="EC56" s="1" t="str">
        <f>IFERROR(IF(FIND(1970,Table1[Date 10s]),ROW()),"")</f>
        <v/>
      </c>
      <c r="ED56" s="1" t="str">
        <f t="shared" ca="1" si="19"/>
        <v/>
      </c>
      <c r="EG56" s="1" t="str">
        <f>IFERROR(IF(FIND(1980,Table1[Date 10s]),ROW()),"")</f>
        <v/>
      </c>
      <c r="EH56" s="1" t="str">
        <f t="shared" ca="1" si="20"/>
        <v/>
      </c>
      <c r="EK56" s="1" t="str">
        <f>IFERROR(IF(FIND(1990,Table1[Date 10s]),ROW()),"")</f>
        <v/>
      </c>
      <c r="EL56" s="1" t="str">
        <f t="shared" ca="1" si="21"/>
        <v/>
      </c>
      <c r="EO56" s="1" t="str">
        <f>IFERROR(IF(FIND(2000,Table1[Date 10s]),ROW()),"")</f>
        <v/>
      </c>
      <c r="EP56" s="1" t="str">
        <f t="shared" ca="1" si="22"/>
        <v/>
      </c>
      <c r="ES56" s="1">
        <f>IFERROR(IF(FIND(2010,Table1[Date 10s]),ROW()),"")</f>
        <v>56</v>
      </c>
      <c r="ET56" s="1" t="str">
        <f t="shared" ca="1" si="23"/>
        <v/>
      </c>
      <c r="EU56" s="1"/>
    </row>
    <row r="57" spans="1:151">
      <c r="A57" s="1">
        <v>56</v>
      </c>
      <c r="B57" s="1">
        <v>8.4</v>
      </c>
      <c r="C57" s="1" t="s">
        <v>158</v>
      </c>
      <c r="D57" s="1" t="s">
        <v>159</v>
      </c>
      <c r="E57" s="1">
        <v>1944</v>
      </c>
      <c r="F57" s="1">
        <v>1940</v>
      </c>
      <c r="G57" s="1">
        <v>1940</v>
      </c>
      <c r="H57" s="1" t="s">
        <v>160</v>
      </c>
      <c r="I57" s="2">
        <v>66255</v>
      </c>
      <c r="K57" s="1">
        <f t="shared" si="0"/>
        <v>8.4</v>
      </c>
      <c r="L57" s="3">
        <f>Table1[[#This Row],[Votes]]</f>
        <v>66255</v>
      </c>
      <c r="CI57" s="1" t="str">
        <f>IFERROR(IF(FIND($CH$2,Table1[Date5s]),ROW()),"")</f>
        <v/>
      </c>
      <c r="CJ57" s="1" t="e">
        <f t="shared" si="39"/>
        <v>#N/A</v>
      </c>
      <c r="CK57" s="1" t="e">
        <f t="shared" ca="1" si="2"/>
        <v>#N/A</v>
      </c>
      <c r="CL57" s="1" t="e">
        <f t="shared" ca="1" si="3"/>
        <v>#N/A</v>
      </c>
      <c r="CM57" s="1" t="e">
        <f t="shared" ca="1" si="4"/>
        <v>#N/A</v>
      </c>
      <c r="CN57" s="1" t="e">
        <f t="shared" ca="1" si="5"/>
        <v>#N/A</v>
      </c>
      <c r="CO57" s="1" t="e">
        <f t="shared" ca="1" si="6"/>
        <v>#N/A</v>
      </c>
      <c r="CP57" s="1" t="e">
        <f t="shared" ca="1" si="7"/>
        <v>#N/A</v>
      </c>
      <c r="CQ57" s="1" t="e">
        <f t="shared" ca="1" si="8"/>
        <v>#N/A</v>
      </c>
      <c r="CR57" s="1" t="e">
        <f t="shared" ca="1" si="9"/>
        <v>#N/A</v>
      </c>
      <c r="CS57" s="1" t="e">
        <f t="shared" ca="1" si="10"/>
        <v>#N/A</v>
      </c>
      <c r="CU57" s="1" t="e">
        <f t="shared" ca="1" si="40"/>
        <v>#N/A</v>
      </c>
      <c r="CV57" s="1" t="e">
        <f t="shared" ca="1" si="11"/>
        <v>#N/A</v>
      </c>
      <c r="CW57" s="1" t="e">
        <f t="shared" ca="1" si="12"/>
        <v>#N/A</v>
      </c>
      <c r="CX57" s="1" t="e">
        <f t="shared" ca="1" si="13"/>
        <v>#N/A</v>
      </c>
      <c r="DI57" s="1" t="str">
        <f>IFERROR(IF(FIND(1920,Table1[Date 10s]),ROW()),"")</f>
        <v/>
      </c>
      <c r="DJ57" s="1" t="str">
        <f t="shared" ca="1" si="14"/>
        <v/>
      </c>
      <c r="DM57" s="1" t="str">
        <f>IFERROR(IF(FIND(1930,Table1[Date 10s]),ROW()),"")</f>
        <v/>
      </c>
      <c r="DN57" s="1" t="str">
        <f t="shared" ca="1" si="15"/>
        <v/>
      </c>
      <c r="DQ57" s="1">
        <f>IFERROR(IF(FIND(1940,Table1[Date 10s]),ROW()),"")</f>
        <v>57</v>
      </c>
      <c r="DR57" s="1" t="str">
        <f t="shared" ca="1" si="16"/>
        <v/>
      </c>
      <c r="DU57" s="1" t="str">
        <f>IFERROR(IF(FIND(1950,Table1[Date 10s]),ROW()),"")</f>
        <v/>
      </c>
      <c r="DV57" s="1" t="str">
        <f t="shared" ca="1" si="17"/>
        <v/>
      </c>
      <c r="DY57" s="1" t="str">
        <f>IFERROR(IF(FIND(1960,Table1[Date 10s]),ROW()),"")</f>
        <v/>
      </c>
      <c r="DZ57" s="1" t="str">
        <f t="shared" ca="1" si="18"/>
        <v/>
      </c>
      <c r="EC57" s="1" t="str">
        <f>IFERROR(IF(FIND(1970,Table1[Date 10s]),ROW()),"")</f>
        <v/>
      </c>
      <c r="ED57" s="1" t="str">
        <f t="shared" ca="1" si="19"/>
        <v/>
      </c>
      <c r="EG57" s="1" t="str">
        <f>IFERROR(IF(FIND(1980,Table1[Date 10s]),ROW()),"")</f>
        <v/>
      </c>
      <c r="EH57" s="1" t="str">
        <f t="shared" ca="1" si="20"/>
        <v/>
      </c>
      <c r="EK57" s="1" t="str">
        <f>IFERROR(IF(FIND(1990,Table1[Date 10s]),ROW()),"")</f>
        <v/>
      </c>
      <c r="EL57" s="1" t="str">
        <f t="shared" ca="1" si="21"/>
        <v/>
      </c>
      <c r="EO57" s="1" t="str">
        <f>IFERROR(IF(FIND(2000,Table1[Date 10s]),ROW()),"")</f>
        <v/>
      </c>
      <c r="EP57" s="1" t="str">
        <f t="shared" ca="1" si="22"/>
        <v/>
      </c>
      <c r="ES57" s="1" t="str">
        <f>IFERROR(IF(FIND(2010,Table1[Date 10s]),ROW()),"")</f>
        <v/>
      </c>
      <c r="ET57" s="1" t="str">
        <f t="shared" ca="1" si="23"/>
        <v/>
      </c>
      <c r="EU57" s="1"/>
    </row>
    <row r="58" spans="1:151">
      <c r="A58" s="1">
        <v>57</v>
      </c>
      <c r="B58" s="1">
        <v>8.4</v>
      </c>
      <c r="C58" s="1" t="s">
        <v>161</v>
      </c>
      <c r="D58" s="1" t="s">
        <v>162</v>
      </c>
      <c r="E58" s="1">
        <v>1976</v>
      </c>
      <c r="F58" s="1">
        <v>1975</v>
      </c>
      <c r="G58" s="1">
        <v>1970</v>
      </c>
      <c r="H58" s="1" t="s">
        <v>163</v>
      </c>
      <c r="I58" s="2">
        <v>321465</v>
      </c>
      <c r="K58" s="1">
        <f t="shared" si="0"/>
        <v>8.4</v>
      </c>
      <c r="L58" s="3">
        <f>Table1[[#This Row],[Votes]]</f>
        <v>321465</v>
      </c>
      <c r="CI58" s="1">
        <f>IFERROR(IF(FIND($CH$2,Table1[Date5s]),ROW()),"")</f>
        <v>58</v>
      </c>
      <c r="CJ58" s="1" t="e">
        <f t="shared" si="39"/>
        <v>#N/A</v>
      </c>
      <c r="CK58" s="1" t="e">
        <f t="shared" ca="1" si="2"/>
        <v>#N/A</v>
      </c>
      <c r="CL58" s="1" t="e">
        <f t="shared" ca="1" si="3"/>
        <v>#N/A</v>
      </c>
      <c r="CM58" s="1" t="e">
        <f t="shared" ca="1" si="4"/>
        <v>#N/A</v>
      </c>
      <c r="CN58" s="1" t="e">
        <f t="shared" ca="1" si="5"/>
        <v>#N/A</v>
      </c>
      <c r="CO58" s="1" t="e">
        <f t="shared" ca="1" si="6"/>
        <v>#N/A</v>
      </c>
      <c r="CP58" s="1" t="e">
        <f t="shared" ca="1" si="7"/>
        <v>#N/A</v>
      </c>
      <c r="CQ58" s="1" t="e">
        <f t="shared" ca="1" si="8"/>
        <v>#N/A</v>
      </c>
      <c r="CR58" s="1" t="e">
        <f t="shared" ca="1" si="9"/>
        <v>#N/A</v>
      </c>
      <c r="CS58" s="1" t="e">
        <f t="shared" ca="1" si="10"/>
        <v>#N/A</v>
      </c>
      <c r="CU58" s="1" t="e">
        <f t="shared" ca="1" si="40"/>
        <v>#N/A</v>
      </c>
      <c r="CV58" s="1" t="e">
        <f t="shared" ca="1" si="11"/>
        <v>#N/A</v>
      </c>
      <c r="CW58" s="1" t="e">
        <f t="shared" ca="1" si="12"/>
        <v>#N/A</v>
      </c>
      <c r="CX58" s="1" t="e">
        <f t="shared" ca="1" si="13"/>
        <v>#N/A</v>
      </c>
      <c r="DI58" s="1" t="str">
        <f>IFERROR(IF(FIND(1920,Table1[Date 10s]),ROW()),"")</f>
        <v/>
      </c>
      <c r="DJ58" s="1" t="str">
        <f t="shared" ca="1" si="14"/>
        <v/>
      </c>
      <c r="DM58" s="1" t="str">
        <f>IFERROR(IF(FIND(1930,Table1[Date 10s]),ROW()),"")</f>
        <v/>
      </c>
      <c r="DN58" s="1" t="str">
        <f t="shared" ca="1" si="15"/>
        <v/>
      </c>
      <c r="DQ58" s="1" t="str">
        <f>IFERROR(IF(FIND(1940,Table1[Date 10s]),ROW()),"")</f>
        <v/>
      </c>
      <c r="DR58" s="1" t="str">
        <f t="shared" ca="1" si="16"/>
        <v/>
      </c>
      <c r="DU58" s="1" t="str">
        <f>IFERROR(IF(FIND(1950,Table1[Date 10s]),ROW()),"")</f>
        <v/>
      </c>
      <c r="DV58" s="1" t="str">
        <f t="shared" ca="1" si="17"/>
        <v/>
      </c>
      <c r="DY58" s="1" t="str">
        <f>IFERROR(IF(FIND(1960,Table1[Date 10s]),ROW()),"")</f>
        <v/>
      </c>
      <c r="DZ58" s="1" t="str">
        <f t="shared" ca="1" si="18"/>
        <v/>
      </c>
      <c r="EC58" s="1">
        <f>IFERROR(IF(FIND(1970,Table1[Date 10s]),ROW()),"")</f>
        <v>58</v>
      </c>
      <c r="ED58" s="1" t="str">
        <f t="shared" ca="1" si="19"/>
        <v/>
      </c>
      <c r="EG58" s="1" t="str">
        <f>IFERROR(IF(FIND(1980,Table1[Date 10s]),ROW()),"")</f>
        <v/>
      </c>
      <c r="EH58" s="1" t="str">
        <f t="shared" ca="1" si="20"/>
        <v/>
      </c>
      <c r="EK58" s="1" t="str">
        <f>IFERROR(IF(FIND(1990,Table1[Date 10s]),ROW()),"")</f>
        <v/>
      </c>
      <c r="EL58" s="1" t="str">
        <f t="shared" ca="1" si="21"/>
        <v/>
      </c>
      <c r="EO58" s="1" t="str">
        <f>IFERROR(IF(FIND(2000,Table1[Date 10s]),ROW()),"")</f>
        <v/>
      </c>
      <c r="EP58" s="1" t="str">
        <f t="shared" ca="1" si="22"/>
        <v/>
      </c>
      <c r="ES58" s="1" t="str">
        <f>IFERROR(IF(FIND(2010,Table1[Date 10s]),ROW()),"")</f>
        <v/>
      </c>
      <c r="ET58" s="1" t="str">
        <f t="shared" ca="1" si="23"/>
        <v/>
      </c>
      <c r="EU58" s="1"/>
    </row>
    <row r="59" spans="1:151">
      <c r="A59" s="1">
        <v>58</v>
      </c>
      <c r="B59" s="1">
        <v>8.4</v>
      </c>
      <c r="C59" s="1" t="s">
        <v>164</v>
      </c>
      <c r="D59" s="1" t="s">
        <v>165</v>
      </c>
      <c r="E59" s="1">
        <v>2012</v>
      </c>
      <c r="F59" s="1">
        <v>2010</v>
      </c>
      <c r="G59" s="1">
        <v>2010</v>
      </c>
      <c r="H59" s="1" t="s">
        <v>157</v>
      </c>
      <c r="I59" s="2">
        <v>672751</v>
      </c>
      <c r="K59" s="1">
        <f t="shared" si="0"/>
        <v>8.4</v>
      </c>
      <c r="L59" s="3">
        <f>Table1[[#This Row],[Votes]]</f>
        <v>672751</v>
      </c>
      <c r="CI59" s="1" t="str">
        <f>IFERROR(IF(FIND($CH$2,Table1[Date5s]),ROW()),"")</f>
        <v/>
      </c>
      <c r="CJ59" s="1" t="e">
        <f t="shared" si="39"/>
        <v>#N/A</v>
      </c>
      <c r="CK59" s="1" t="e">
        <f t="shared" ca="1" si="2"/>
        <v>#N/A</v>
      </c>
      <c r="CL59" s="1" t="e">
        <f t="shared" ca="1" si="3"/>
        <v>#N/A</v>
      </c>
      <c r="CM59" s="1" t="e">
        <f t="shared" ca="1" si="4"/>
        <v>#N/A</v>
      </c>
      <c r="CN59" s="1" t="e">
        <f t="shared" ca="1" si="5"/>
        <v>#N/A</v>
      </c>
      <c r="CO59" s="1" t="e">
        <f t="shared" ca="1" si="6"/>
        <v>#N/A</v>
      </c>
      <c r="CP59" s="1" t="e">
        <f t="shared" ca="1" si="7"/>
        <v>#N/A</v>
      </c>
      <c r="CQ59" s="1" t="e">
        <f t="shared" ca="1" si="8"/>
        <v>#N/A</v>
      </c>
      <c r="CR59" s="1" t="e">
        <f t="shared" ca="1" si="9"/>
        <v>#N/A</v>
      </c>
      <c r="CS59" s="1" t="e">
        <f t="shared" ca="1" si="10"/>
        <v>#N/A</v>
      </c>
      <c r="CU59" s="1" t="e">
        <f t="shared" ca="1" si="40"/>
        <v>#N/A</v>
      </c>
      <c r="CV59" s="1" t="e">
        <f t="shared" ca="1" si="11"/>
        <v>#N/A</v>
      </c>
      <c r="CW59" s="1" t="e">
        <f t="shared" ca="1" si="12"/>
        <v>#N/A</v>
      </c>
      <c r="CX59" s="1" t="e">
        <f t="shared" ca="1" si="13"/>
        <v>#N/A</v>
      </c>
      <c r="DI59" s="1" t="str">
        <f>IFERROR(IF(FIND(1920,Table1[Date 10s]),ROW()),"")</f>
        <v/>
      </c>
      <c r="DJ59" s="1" t="str">
        <f t="shared" ca="1" si="14"/>
        <v/>
      </c>
      <c r="DM59" s="1" t="str">
        <f>IFERROR(IF(FIND(1930,Table1[Date 10s]),ROW()),"")</f>
        <v/>
      </c>
      <c r="DN59" s="1" t="str">
        <f t="shared" ca="1" si="15"/>
        <v/>
      </c>
      <c r="DQ59" s="1" t="str">
        <f>IFERROR(IF(FIND(1940,Table1[Date 10s]),ROW()),"")</f>
        <v/>
      </c>
      <c r="DR59" s="1" t="str">
        <f t="shared" ca="1" si="16"/>
        <v/>
      </c>
      <c r="DU59" s="1" t="str">
        <f>IFERROR(IF(FIND(1950,Table1[Date 10s]),ROW()),"")</f>
        <v/>
      </c>
      <c r="DV59" s="1" t="str">
        <f t="shared" ca="1" si="17"/>
        <v/>
      </c>
      <c r="DY59" s="1" t="str">
        <f>IFERROR(IF(FIND(1960,Table1[Date 10s]),ROW()),"")</f>
        <v/>
      </c>
      <c r="DZ59" s="1" t="str">
        <f t="shared" ca="1" si="18"/>
        <v/>
      </c>
      <c r="EC59" s="1" t="str">
        <f>IFERROR(IF(FIND(1970,Table1[Date 10s]),ROW()),"")</f>
        <v/>
      </c>
      <c r="ED59" s="1" t="str">
        <f t="shared" ca="1" si="19"/>
        <v/>
      </c>
      <c r="EG59" s="1" t="str">
        <f>IFERROR(IF(FIND(1980,Table1[Date 10s]),ROW()),"")</f>
        <v/>
      </c>
      <c r="EH59" s="1" t="str">
        <f t="shared" ca="1" si="20"/>
        <v/>
      </c>
      <c r="EK59" s="1" t="str">
        <f>IFERROR(IF(FIND(1990,Table1[Date 10s]),ROW()),"")</f>
        <v/>
      </c>
      <c r="EL59" s="1" t="str">
        <f t="shared" ca="1" si="21"/>
        <v/>
      </c>
      <c r="EO59" s="1" t="str">
        <f>IFERROR(IF(FIND(2000,Table1[Date 10s]),ROW()),"")</f>
        <v/>
      </c>
      <c r="EP59" s="1" t="str">
        <f t="shared" ca="1" si="22"/>
        <v/>
      </c>
      <c r="ES59" s="1">
        <f>IFERROR(IF(FIND(2010,Table1[Date 10s]),ROW()),"")</f>
        <v>59</v>
      </c>
      <c r="ET59" s="1" t="str">
        <f t="shared" ca="1" si="23"/>
        <v/>
      </c>
      <c r="EU59" s="1"/>
    </row>
    <row r="60" spans="1:151">
      <c r="A60" s="1">
        <v>59</v>
      </c>
      <c r="B60" s="1">
        <v>8.4</v>
      </c>
      <c r="C60" s="1" t="s">
        <v>166</v>
      </c>
      <c r="D60" s="1" t="s">
        <v>167</v>
      </c>
      <c r="E60" s="1">
        <v>1986</v>
      </c>
      <c r="F60" s="1">
        <v>1985</v>
      </c>
      <c r="G60" s="1">
        <v>1980</v>
      </c>
      <c r="H60" s="1" t="s">
        <v>168</v>
      </c>
      <c r="I60" s="2">
        <v>325439</v>
      </c>
      <c r="K60" s="1">
        <f t="shared" si="0"/>
        <v>8.4</v>
      </c>
      <c r="L60" s="3">
        <f>Table1[[#This Row],[Votes]]</f>
        <v>325439</v>
      </c>
      <c r="CI60" s="1" t="str">
        <f>IFERROR(IF(FIND($CH$2,Table1[Date5s]),ROW()),"")</f>
        <v/>
      </c>
      <c r="CJ60" s="1" t="e">
        <f t="shared" si="39"/>
        <v>#N/A</v>
      </c>
      <c r="CK60" s="1" t="e">
        <f t="shared" ca="1" si="2"/>
        <v>#N/A</v>
      </c>
      <c r="CL60" s="1" t="e">
        <f t="shared" ca="1" si="3"/>
        <v>#N/A</v>
      </c>
      <c r="CM60" s="1" t="e">
        <f t="shared" ca="1" si="4"/>
        <v>#N/A</v>
      </c>
      <c r="CN60" s="1" t="e">
        <f t="shared" ca="1" si="5"/>
        <v>#N/A</v>
      </c>
      <c r="CO60" s="1" t="e">
        <f t="shared" ca="1" si="6"/>
        <v>#N/A</v>
      </c>
      <c r="CP60" s="1" t="e">
        <f t="shared" ca="1" si="7"/>
        <v>#N/A</v>
      </c>
      <c r="CQ60" s="1" t="e">
        <f t="shared" ca="1" si="8"/>
        <v>#N/A</v>
      </c>
      <c r="CR60" s="1" t="e">
        <f t="shared" ca="1" si="9"/>
        <v>#N/A</v>
      </c>
      <c r="CS60" s="1" t="e">
        <f t="shared" ca="1" si="10"/>
        <v>#N/A</v>
      </c>
      <c r="CU60" s="1" t="e">
        <f t="shared" ca="1" si="40"/>
        <v>#N/A</v>
      </c>
      <c r="CV60" s="1" t="e">
        <f t="shared" ca="1" si="11"/>
        <v>#N/A</v>
      </c>
      <c r="CW60" s="1" t="e">
        <f t="shared" ca="1" si="12"/>
        <v>#N/A</v>
      </c>
      <c r="CX60" s="1" t="e">
        <f t="shared" ca="1" si="13"/>
        <v>#N/A</v>
      </c>
      <c r="DI60" s="1" t="str">
        <f>IFERROR(IF(FIND(1920,Table1[Date 10s]),ROW()),"")</f>
        <v/>
      </c>
      <c r="DJ60" s="1" t="str">
        <f t="shared" ca="1" si="14"/>
        <v/>
      </c>
      <c r="DM60" s="1" t="str">
        <f>IFERROR(IF(FIND(1930,Table1[Date 10s]),ROW()),"")</f>
        <v/>
      </c>
      <c r="DN60" s="1" t="str">
        <f t="shared" ca="1" si="15"/>
        <v/>
      </c>
      <c r="DQ60" s="1" t="str">
        <f>IFERROR(IF(FIND(1940,Table1[Date 10s]),ROW()),"")</f>
        <v/>
      </c>
      <c r="DR60" s="1" t="str">
        <f t="shared" ca="1" si="16"/>
        <v/>
      </c>
      <c r="DU60" s="1" t="str">
        <f>IFERROR(IF(FIND(1950,Table1[Date 10s]),ROW()),"")</f>
        <v/>
      </c>
      <c r="DV60" s="1" t="str">
        <f t="shared" ca="1" si="17"/>
        <v/>
      </c>
      <c r="DY60" s="1" t="str">
        <f>IFERROR(IF(FIND(1960,Table1[Date 10s]),ROW()),"")</f>
        <v/>
      </c>
      <c r="DZ60" s="1" t="str">
        <f t="shared" ca="1" si="18"/>
        <v/>
      </c>
      <c r="EC60" s="1" t="str">
        <f>IFERROR(IF(FIND(1970,Table1[Date 10s]),ROW()),"")</f>
        <v/>
      </c>
      <c r="ED60" s="1" t="str">
        <f t="shared" ca="1" si="19"/>
        <v/>
      </c>
      <c r="EG60" s="1">
        <f>IFERROR(IF(FIND(1980,Table1[Date 10s]),ROW()),"")</f>
        <v>60</v>
      </c>
      <c r="EH60" s="1" t="str">
        <f t="shared" ca="1" si="20"/>
        <v/>
      </c>
      <c r="EK60" s="1" t="str">
        <f>IFERROR(IF(FIND(1990,Table1[Date 10s]),ROW()),"")</f>
        <v/>
      </c>
      <c r="EL60" s="1" t="str">
        <f t="shared" ca="1" si="21"/>
        <v/>
      </c>
      <c r="EO60" s="1" t="str">
        <f>IFERROR(IF(FIND(2000,Table1[Date 10s]),ROW()),"")</f>
        <v/>
      </c>
      <c r="EP60" s="1" t="str">
        <f t="shared" ca="1" si="22"/>
        <v/>
      </c>
      <c r="ES60" s="1" t="str">
        <f>IFERROR(IF(FIND(2010,Table1[Date 10s]),ROW()),"")</f>
        <v/>
      </c>
      <c r="ET60" s="1" t="str">
        <f t="shared" ca="1" si="23"/>
        <v/>
      </c>
      <c r="EU60" s="1"/>
    </row>
    <row r="61" spans="1:151">
      <c r="A61" s="1">
        <v>60</v>
      </c>
      <c r="B61" s="1">
        <v>8.4</v>
      </c>
      <c r="C61" s="1" t="s">
        <v>169</v>
      </c>
      <c r="D61" s="1" t="s">
        <v>170</v>
      </c>
      <c r="E61" s="1">
        <v>1999</v>
      </c>
      <c r="F61" s="1">
        <v>1995</v>
      </c>
      <c r="G61" s="1">
        <v>1990</v>
      </c>
      <c r="H61" s="1" t="s">
        <v>37</v>
      </c>
      <c r="I61" s="2">
        <v>447680</v>
      </c>
      <c r="K61" s="1">
        <f t="shared" si="0"/>
        <v>8.4</v>
      </c>
      <c r="L61" s="3">
        <f>Table1[[#This Row],[Votes]]</f>
        <v>447680</v>
      </c>
      <c r="CI61" s="1" t="str">
        <f>IFERROR(IF(FIND($CH$2,Table1[Date5s]),ROW()),"")</f>
        <v/>
      </c>
      <c r="CJ61" s="1" t="e">
        <f t="shared" si="39"/>
        <v>#N/A</v>
      </c>
      <c r="CK61" s="1" t="e">
        <f t="shared" ca="1" si="2"/>
        <v>#N/A</v>
      </c>
      <c r="CL61" s="1" t="e">
        <f t="shared" ca="1" si="3"/>
        <v>#N/A</v>
      </c>
      <c r="CM61" s="1" t="e">
        <f t="shared" ca="1" si="4"/>
        <v>#N/A</v>
      </c>
      <c r="CN61" s="1" t="e">
        <f t="shared" ca="1" si="5"/>
        <v>#N/A</v>
      </c>
      <c r="CO61" s="1" t="e">
        <f t="shared" ca="1" si="6"/>
        <v>#N/A</v>
      </c>
      <c r="CP61" s="1" t="e">
        <f t="shared" ca="1" si="7"/>
        <v>#N/A</v>
      </c>
      <c r="CQ61" s="1" t="e">
        <f t="shared" ca="1" si="8"/>
        <v>#N/A</v>
      </c>
      <c r="CR61" s="1" t="e">
        <f t="shared" ca="1" si="9"/>
        <v>#N/A</v>
      </c>
      <c r="CS61" s="1" t="e">
        <f t="shared" ca="1" si="10"/>
        <v>#N/A</v>
      </c>
      <c r="CU61" s="1" t="e">
        <f t="shared" ca="1" si="40"/>
        <v>#N/A</v>
      </c>
      <c r="CV61" s="1" t="e">
        <f t="shared" ca="1" si="11"/>
        <v>#N/A</v>
      </c>
      <c r="CW61" s="1" t="e">
        <f t="shared" ca="1" si="12"/>
        <v>#N/A</v>
      </c>
      <c r="CX61" s="1" t="e">
        <f t="shared" ca="1" si="13"/>
        <v>#N/A</v>
      </c>
      <c r="DI61" s="1" t="str">
        <f>IFERROR(IF(FIND(1920,Table1[Date 10s]),ROW()),"")</f>
        <v/>
      </c>
      <c r="DJ61" s="1" t="str">
        <f t="shared" ca="1" si="14"/>
        <v/>
      </c>
      <c r="DM61" s="1" t="str">
        <f>IFERROR(IF(FIND(1930,Table1[Date 10s]),ROW()),"")</f>
        <v/>
      </c>
      <c r="DN61" s="1" t="str">
        <f t="shared" ca="1" si="15"/>
        <v/>
      </c>
      <c r="DQ61" s="1" t="str">
        <f>IFERROR(IF(FIND(1940,Table1[Date 10s]),ROW()),"")</f>
        <v/>
      </c>
      <c r="DR61" s="1" t="str">
        <f t="shared" ca="1" si="16"/>
        <v/>
      </c>
      <c r="DU61" s="1" t="str">
        <f>IFERROR(IF(FIND(1950,Table1[Date 10s]),ROW()),"")</f>
        <v/>
      </c>
      <c r="DV61" s="1" t="str">
        <f t="shared" ca="1" si="17"/>
        <v/>
      </c>
      <c r="DY61" s="1" t="str">
        <f>IFERROR(IF(FIND(1960,Table1[Date 10s]),ROW()),"")</f>
        <v/>
      </c>
      <c r="DZ61" s="1" t="str">
        <f t="shared" ca="1" si="18"/>
        <v/>
      </c>
      <c r="EC61" s="1" t="str">
        <f>IFERROR(IF(FIND(1970,Table1[Date 10s]),ROW()),"")</f>
        <v/>
      </c>
      <c r="ED61" s="1" t="str">
        <f t="shared" ca="1" si="19"/>
        <v/>
      </c>
      <c r="EG61" s="1" t="str">
        <f>IFERROR(IF(FIND(1980,Table1[Date 10s]),ROW()),"")</f>
        <v/>
      </c>
      <c r="EH61" s="1" t="str">
        <f t="shared" ca="1" si="20"/>
        <v/>
      </c>
      <c r="EK61" s="1">
        <f>IFERROR(IF(FIND(1990,Table1[Date 10s]),ROW()),"")</f>
        <v>61</v>
      </c>
      <c r="EL61" s="1" t="str">
        <f t="shared" ca="1" si="21"/>
        <v/>
      </c>
      <c r="EO61" s="1" t="str">
        <f>IFERROR(IF(FIND(2000,Table1[Date 10s]),ROW()),"")</f>
        <v/>
      </c>
      <c r="EP61" s="1" t="str">
        <f t="shared" ca="1" si="22"/>
        <v/>
      </c>
      <c r="ES61" s="1" t="str">
        <f>IFERROR(IF(FIND(2010,Table1[Date 10s]),ROW()),"")</f>
        <v/>
      </c>
      <c r="ET61" s="1" t="str">
        <f t="shared" ca="1" si="23"/>
        <v/>
      </c>
      <c r="EU61" s="1"/>
    </row>
    <row r="62" spans="1:151">
      <c r="A62" s="1">
        <v>61</v>
      </c>
      <c r="B62" s="1">
        <v>8.4</v>
      </c>
      <c r="C62" s="1" t="s">
        <v>171</v>
      </c>
      <c r="D62" s="1" t="s">
        <v>172</v>
      </c>
      <c r="E62" s="1">
        <v>2011</v>
      </c>
      <c r="F62" s="1">
        <v>2010</v>
      </c>
      <c r="G62" s="1">
        <v>2010</v>
      </c>
      <c r="H62" s="1" t="s">
        <v>173</v>
      </c>
      <c r="I62" s="2">
        <v>223271</v>
      </c>
      <c r="K62" s="1">
        <f t="shared" si="0"/>
        <v>8.4</v>
      </c>
      <c r="L62" s="3">
        <f>Table1[[#This Row],[Votes]]</f>
        <v>223271</v>
      </c>
      <c r="CI62" s="1" t="str">
        <f>IFERROR(IF(FIND($CH$2,Table1[Date5s]),ROW()),"")</f>
        <v/>
      </c>
      <c r="CJ62" s="1" t="e">
        <f t="shared" si="39"/>
        <v>#N/A</v>
      </c>
      <c r="CK62" s="1" t="e">
        <f t="shared" ca="1" si="2"/>
        <v>#N/A</v>
      </c>
      <c r="CL62" s="1" t="e">
        <f t="shared" ca="1" si="3"/>
        <v>#N/A</v>
      </c>
      <c r="CM62" s="1" t="e">
        <f t="shared" ca="1" si="4"/>
        <v>#N/A</v>
      </c>
      <c r="CN62" s="1" t="e">
        <f t="shared" ca="1" si="5"/>
        <v>#N/A</v>
      </c>
      <c r="CO62" s="1" t="e">
        <f t="shared" ca="1" si="6"/>
        <v>#N/A</v>
      </c>
      <c r="CP62" s="1" t="e">
        <f t="shared" ca="1" si="7"/>
        <v>#N/A</v>
      </c>
      <c r="CQ62" s="1" t="e">
        <f t="shared" ca="1" si="8"/>
        <v>#N/A</v>
      </c>
      <c r="CR62" s="1" t="e">
        <f t="shared" ca="1" si="9"/>
        <v>#N/A</v>
      </c>
      <c r="CS62" s="1" t="e">
        <f t="shared" ca="1" si="10"/>
        <v>#N/A</v>
      </c>
      <c r="CU62" s="1" t="e">
        <f t="shared" ca="1" si="40"/>
        <v>#N/A</v>
      </c>
      <c r="CV62" s="1" t="e">
        <f t="shared" ca="1" si="11"/>
        <v>#N/A</v>
      </c>
      <c r="CW62" s="1" t="e">
        <f t="shared" ca="1" si="12"/>
        <v>#N/A</v>
      </c>
      <c r="CX62" s="1" t="e">
        <f t="shared" ca="1" si="13"/>
        <v>#N/A</v>
      </c>
      <c r="DI62" s="1" t="str">
        <f>IFERROR(IF(FIND(1920,Table1[Date 10s]),ROW()),"")</f>
        <v/>
      </c>
      <c r="DJ62" s="1" t="str">
        <f t="shared" ca="1" si="14"/>
        <v/>
      </c>
      <c r="DM62" s="1" t="str">
        <f>IFERROR(IF(FIND(1930,Table1[Date 10s]),ROW()),"")</f>
        <v/>
      </c>
      <c r="DN62" s="1" t="str">
        <f t="shared" ca="1" si="15"/>
        <v/>
      </c>
      <c r="DQ62" s="1" t="str">
        <f>IFERROR(IF(FIND(1940,Table1[Date 10s]),ROW()),"")</f>
        <v/>
      </c>
      <c r="DR62" s="1" t="str">
        <f t="shared" ca="1" si="16"/>
        <v/>
      </c>
      <c r="DU62" s="1" t="str">
        <f>IFERROR(IF(FIND(1950,Table1[Date 10s]),ROW()),"")</f>
        <v/>
      </c>
      <c r="DV62" s="1" t="str">
        <f t="shared" ca="1" si="17"/>
        <v/>
      </c>
      <c r="DY62" s="1" t="str">
        <f>IFERROR(IF(FIND(1960,Table1[Date 10s]),ROW()),"")</f>
        <v/>
      </c>
      <c r="DZ62" s="1" t="str">
        <f t="shared" ca="1" si="18"/>
        <v/>
      </c>
      <c r="EC62" s="1" t="str">
        <f>IFERROR(IF(FIND(1970,Table1[Date 10s]),ROW()),"")</f>
        <v/>
      </c>
      <c r="ED62" s="1" t="str">
        <f t="shared" ca="1" si="19"/>
        <v/>
      </c>
      <c r="EG62" s="1" t="str">
        <f>IFERROR(IF(FIND(1980,Table1[Date 10s]),ROW()),"")</f>
        <v/>
      </c>
      <c r="EH62" s="1" t="str">
        <f t="shared" ca="1" si="20"/>
        <v/>
      </c>
      <c r="EK62" s="1" t="str">
        <f>IFERROR(IF(FIND(1990,Table1[Date 10s]),ROW()),"")</f>
        <v/>
      </c>
      <c r="EL62" s="1" t="str">
        <f t="shared" ca="1" si="21"/>
        <v/>
      </c>
      <c r="EO62" s="1" t="str">
        <f>IFERROR(IF(FIND(2000,Table1[Date 10s]),ROW()),"")</f>
        <v/>
      </c>
      <c r="EP62" s="1" t="str">
        <f t="shared" ca="1" si="22"/>
        <v/>
      </c>
      <c r="ES62" s="1">
        <f>IFERROR(IF(FIND(2010,Table1[Date 10s]),ROW()),"")</f>
        <v>62</v>
      </c>
      <c r="ET62" s="1" t="str">
        <f t="shared" ca="1" si="23"/>
        <v/>
      </c>
      <c r="EU62" s="1"/>
    </row>
    <row r="63" spans="1:151">
      <c r="A63" s="1">
        <v>62</v>
      </c>
      <c r="B63" s="1">
        <v>8.4</v>
      </c>
      <c r="C63" s="1" t="s">
        <v>174</v>
      </c>
      <c r="D63" s="1" t="s">
        <v>175</v>
      </c>
      <c r="E63" s="1">
        <v>2000</v>
      </c>
      <c r="F63" s="1">
        <v>2000</v>
      </c>
      <c r="G63" s="1">
        <v>2000</v>
      </c>
      <c r="H63" s="1" t="s">
        <v>108</v>
      </c>
      <c r="I63" s="2">
        <v>598332</v>
      </c>
      <c r="K63" s="1">
        <f t="shared" si="0"/>
        <v>8.4</v>
      </c>
      <c r="L63" s="3">
        <f>Table1[[#This Row],[Votes]]</f>
        <v>598332</v>
      </c>
      <c r="CI63" s="1" t="str">
        <f>IFERROR(IF(FIND($CH$2,Table1[Date5s]),ROW()),"")</f>
        <v/>
      </c>
      <c r="CJ63" s="1" t="e">
        <f t="shared" si="39"/>
        <v>#N/A</v>
      </c>
      <c r="CK63" s="1" t="e">
        <f t="shared" ca="1" si="2"/>
        <v>#N/A</v>
      </c>
      <c r="CL63" s="1" t="e">
        <f t="shared" ca="1" si="3"/>
        <v>#N/A</v>
      </c>
      <c r="CM63" s="1" t="e">
        <f t="shared" ca="1" si="4"/>
        <v>#N/A</v>
      </c>
      <c r="CN63" s="1" t="e">
        <f t="shared" ca="1" si="5"/>
        <v>#N/A</v>
      </c>
      <c r="CO63" s="1" t="e">
        <f t="shared" ca="1" si="6"/>
        <v>#N/A</v>
      </c>
      <c r="CP63" s="1" t="e">
        <f t="shared" ca="1" si="7"/>
        <v>#N/A</v>
      </c>
      <c r="CQ63" s="1" t="e">
        <f t="shared" ca="1" si="8"/>
        <v>#N/A</v>
      </c>
      <c r="CR63" s="1" t="e">
        <f t="shared" ca="1" si="9"/>
        <v>#N/A</v>
      </c>
      <c r="CS63" s="1" t="e">
        <f t="shared" ca="1" si="10"/>
        <v>#N/A</v>
      </c>
      <c r="CU63" s="1" t="e">
        <f t="shared" ca="1" si="40"/>
        <v>#N/A</v>
      </c>
      <c r="CV63" s="1" t="e">
        <f t="shared" ca="1" si="11"/>
        <v>#N/A</v>
      </c>
      <c r="CW63" s="1" t="e">
        <f t="shared" ca="1" si="12"/>
        <v>#N/A</v>
      </c>
      <c r="CX63" s="1" t="e">
        <f t="shared" ca="1" si="13"/>
        <v>#N/A</v>
      </c>
      <c r="DI63" s="1" t="str">
        <f>IFERROR(IF(FIND(1920,Table1[Date 10s]),ROW()),"")</f>
        <v/>
      </c>
      <c r="DJ63" s="1" t="str">
        <f t="shared" ca="1" si="14"/>
        <v/>
      </c>
      <c r="DM63" s="1" t="str">
        <f>IFERROR(IF(FIND(1930,Table1[Date 10s]),ROW()),"")</f>
        <v/>
      </c>
      <c r="DN63" s="1" t="str">
        <f t="shared" ca="1" si="15"/>
        <v/>
      </c>
      <c r="DQ63" s="1" t="str">
        <f>IFERROR(IF(FIND(1940,Table1[Date 10s]),ROW()),"")</f>
        <v/>
      </c>
      <c r="DR63" s="1" t="str">
        <f t="shared" ca="1" si="16"/>
        <v/>
      </c>
      <c r="DU63" s="1" t="str">
        <f>IFERROR(IF(FIND(1950,Table1[Date 10s]),ROW()),"")</f>
        <v/>
      </c>
      <c r="DV63" s="1" t="str">
        <f t="shared" ca="1" si="17"/>
        <v/>
      </c>
      <c r="DY63" s="1" t="str">
        <f>IFERROR(IF(FIND(1960,Table1[Date 10s]),ROW()),"")</f>
        <v/>
      </c>
      <c r="DZ63" s="1" t="str">
        <f t="shared" ca="1" si="18"/>
        <v/>
      </c>
      <c r="EC63" s="1" t="str">
        <f>IFERROR(IF(FIND(1970,Table1[Date 10s]),ROW()),"")</f>
        <v/>
      </c>
      <c r="ED63" s="1" t="str">
        <f t="shared" ca="1" si="19"/>
        <v/>
      </c>
      <c r="EG63" s="1" t="str">
        <f>IFERROR(IF(FIND(1980,Table1[Date 10s]),ROW()),"")</f>
        <v/>
      </c>
      <c r="EH63" s="1" t="str">
        <f t="shared" ca="1" si="20"/>
        <v/>
      </c>
      <c r="EK63" s="1" t="str">
        <f>IFERROR(IF(FIND(1990,Table1[Date 10s]),ROW()),"")</f>
        <v/>
      </c>
      <c r="EL63" s="1" t="str">
        <f t="shared" ca="1" si="21"/>
        <v/>
      </c>
      <c r="EO63" s="1">
        <f>IFERROR(IF(FIND(2000,Table1[Date 10s]),ROW()),"")</f>
        <v>63</v>
      </c>
      <c r="EP63" s="1" t="str">
        <f t="shared" ca="1" si="22"/>
        <v/>
      </c>
      <c r="ES63" s="1" t="str">
        <f>IFERROR(IF(FIND(2010,Table1[Date 10s]),ROW()),"")</f>
        <v/>
      </c>
      <c r="ET63" s="1" t="str">
        <f t="shared" ca="1" si="23"/>
        <v/>
      </c>
      <c r="EU63" s="1"/>
    </row>
    <row r="64" spans="1:151">
      <c r="A64" s="1">
        <v>63</v>
      </c>
      <c r="B64" s="1">
        <v>8.4</v>
      </c>
      <c r="C64" s="1" t="s">
        <v>176</v>
      </c>
      <c r="D64" s="1" t="s">
        <v>177</v>
      </c>
      <c r="E64" s="1">
        <v>2008</v>
      </c>
      <c r="F64" s="1">
        <v>2005</v>
      </c>
      <c r="G64" s="1">
        <v>2000</v>
      </c>
      <c r="H64" s="1" t="s">
        <v>25</v>
      </c>
      <c r="I64" s="2">
        <v>430863</v>
      </c>
      <c r="K64" s="1">
        <f t="shared" si="0"/>
        <v>8.4</v>
      </c>
      <c r="L64" s="3">
        <f>Table1[[#This Row],[Votes]]</f>
        <v>430863</v>
      </c>
      <c r="CI64" s="1" t="str">
        <f>IFERROR(IF(FIND($CH$2,Table1[Date5s]),ROW()),"")</f>
        <v/>
      </c>
      <c r="CJ64" s="1" t="e">
        <f t="shared" si="39"/>
        <v>#N/A</v>
      </c>
      <c r="CK64" s="1" t="e">
        <f t="shared" ca="1" si="2"/>
        <v>#N/A</v>
      </c>
      <c r="CL64" s="1" t="e">
        <f t="shared" ca="1" si="3"/>
        <v>#N/A</v>
      </c>
      <c r="CM64" s="1" t="e">
        <f t="shared" ca="1" si="4"/>
        <v>#N/A</v>
      </c>
      <c r="CN64" s="1" t="e">
        <f t="shared" ca="1" si="5"/>
        <v>#N/A</v>
      </c>
      <c r="CO64" s="1" t="e">
        <f t="shared" ca="1" si="6"/>
        <v>#N/A</v>
      </c>
      <c r="CP64" s="1" t="e">
        <f t="shared" ca="1" si="7"/>
        <v>#N/A</v>
      </c>
      <c r="CQ64" s="1" t="e">
        <f t="shared" ca="1" si="8"/>
        <v>#N/A</v>
      </c>
      <c r="CR64" s="1" t="e">
        <f t="shared" ca="1" si="9"/>
        <v>#N/A</v>
      </c>
      <c r="CS64" s="1" t="e">
        <f t="shared" ca="1" si="10"/>
        <v>#N/A</v>
      </c>
      <c r="CU64" s="1" t="e">
        <f t="shared" ca="1" si="40"/>
        <v>#N/A</v>
      </c>
      <c r="CV64" s="1" t="e">
        <f t="shared" ca="1" si="11"/>
        <v>#N/A</v>
      </c>
      <c r="CW64" s="1" t="e">
        <f t="shared" ca="1" si="12"/>
        <v>#N/A</v>
      </c>
      <c r="CX64" s="1" t="e">
        <f t="shared" ca="1" si="13"/>
        <v>#N/A</v>
      </c>
      <c r="DI64" s="1" t="str">
        <f>IFERROR(IF(FIND(1920,Table1[Date 10s]),ROW()),"")</f>
        <v/>
      </c>
      <c r="DJ64" s="1" t="str">
        <f t="shared" ca="1" si="14"/>
        <v/>
      </c>
      <c r="DM64" s="1" t="str">
        <f>IFERROR(IF(FIND(1930,Table1[Date 10s]),ROW()),"")</f>
        <v/>
      </c>
      <c r="DN64" s="1" t="str">
        <f t="shared" ca="1" si="15"/>
        <v/>
      </c>
      <c r="DQ64" s="1" t="str">
        <f>IFERROR(IF(FIND(1940,Table1[Date 10s]),ROW()),"")</f>
        <v/>
      </c>
      <c r="DR64" s="1" t="str">
        <f t="shared" ca="1" si="16"/>
        <v/>
      </c>
      <c r="DU64" s="1" t="str">
        <f>IFERROR(IF(FIND(1950,Table1[Date 10s]),ROW()),"")</f>
        <v/>
      </c>
      <c r="DV64" s="1" t="str">
        <f t="shared" ca="1" si="17"/>
        <v/>
      </c>
      <c r="DY64" s="1" t="str">
        <f>IFERROR(IF(FIND(1960,Table1[Date 10s]),ROW()),"")</f>
        <v/>
      </c>
      <c r="DZ64" s="1" t="str">
        <f t="shared" ca="1" si="18"/>
        <v/>
      </c>
      <c r="EC64" s="1" t="str">
        <f>IFERROR(IF(FIND(1970,Table1[Date 10s]),ROW()),"")</f>
        <v/>
      </c>
      <c r="ED64" s="1" t="str">
        <f t="shared" ca="1" si="19"/>
        <v/>
      </c>
      <c r="EG64" s="1" t="str">
        <f>IFERROR(IF(FIND(1980,Table1[Date 10s]),ROW()),"")</f>
        <v/>
      </c>
      <c r="EH64" s="1" t="str">
        <f t="shared" ca="1" si="20"/>
        <v/>
      </c>
      <c r="EK64" s="1" t="str">
        <f>IFERROR(IF(FIND(1990,Table1[Date 10s]),ROW()),"")</f>
        <v/>
      </c>
      <c r="EL64" s="1" t="str">
        <f t="shared" ca="1" si="21"/>
        <v/>
      </c>
      <c r="EO64" s="1">
        <f>IFERROR(IF(FIND(2000,Table1[Date 10s]),ROW()),"")</f>
        <v>64</v>
      </c>
      <c r="EP64" s="1" t="str">
        <f t="shared" ca="1" si="22"/>
        <v/>
      </c>
      <c r="ES64" s="1" t="str">
        <f>IFERROR(IF(FIND(2010,Table1[Date 10s]),ROW()),"")</f>
        <v/>
      </c>
      <c r="ET64" s="1" t="str">
        <f t="shared" ca="1" si="23"/>
        <v/>
      </c>
      <c r="EU64" s="1"/>
    </row>
    <row r="65" spans="1:151">
      <c r="A65" s="1">
        <v>64</v>
      </c>
      <c r="B65" s="1">
        <v>8.4</v>
      </c>
      <c r="C65" s="1" t="s">
        <v>178</v>
      </c>
      <c r="D65" s="1" t="s">
        <v>179</v>
      </c>
      <c r="E65" s="1">
        <v>2006</v>
      </c>
      <c r="F65" s="1">
        <v>2005</v>
      </c>
      <c r="G65" s="1">
        <v>2000</v>
      </c>
      <c r="H65" s="1" t="s">
        <v>147</v>
      </c>
      <c r="I65" s="2">
        <v>168022</v>
      </c>
      <c r="K65" s="1">
        <f t="shared" ref="K65:K128" si="64">B65</f>
        <v>8.4</v>
      </c>
      <c r="L65" s="3">
        <f>Table1[[#This Row],[Votes]]</f>
        <v>168022</v>
      </c>
      <c r="CI65" s="1" t="str">
        <f>IFERROR(IF(FIND($CH$2,Table1[Date5s]),ROW()),"")</f>
        <v/>
      </c>
      <c r="CJ65" s="1" t="e">
        <f t="shared" si="39"/>
        <v>#N/A</v>
      </c>
      <c r="CK65" s="1" t="e">
        <f t="shared" ca="1" si="2"/>
        <v>#N/A</v>
      </c>
      <c r="CL65" s="1" t="e">
        <f t="shared" ca="1" si="3"/>
        <v>#N/A</v>
      </c>
      <c r="CM65" s="1" t="e">
        <f t="shared" ca="1" si="4"/>
        <v>#N/A</v>
      </c>
      <c r="CN65" s="1" t="e">
        <f t="shared" ca="1" si="5"/>
        <v>#N/A</v>
      </c>
      <c r="CO65" s="1" t="e">
        <f t="shared" ca="1" si="6"/>
        <v>#N/A</v>
      </c>
      <c r="CP65" s="1" t="e">
        <f t="shared" ca="1" si="7"/>
        <v>#N/A</v>
      </c>
      <c r="CQ65" s="1" t="e">
        <f t="shared" ca="1" si="8"/>
        <v>#N/A</v>
      </c>
      <c r="CR65" s="1" t="e">
        <f t="shared" ca="1" si="9"/>
        <v>#N/A</v>
      </c>
      <c r="CS65" s="1" t="e">
        <f t="shared" ca="1" si="10"/>
        <v>#N/A</v>
      </c>
      <c r="CU65" s="1" t="e">
        <f t="shared" ca="1" si="40"/>
        <v>#N/A</v>
      </c>
      <c r="CV65" s="1" t="e">
        <f t="shared" ca="1" si="11"/>
        <v>#N/A</v>
      </c>
      <c r="CW65" s="1" t="e">
        <f t="shared" ca="1" si="12"/>
        <v>#N/A</v>
      </c>
      <c r="CX65" s="1" t="e">
        <f t="shared" ca="1" si="13"/>
        <v>#N/A</v>
      </c>
      <c r="DI65" s="1" t="str">
        <f>IFERROR(IF(FIND(1920,Table1[Date 10s]),ROW()),"")</f>
        <v/>
      </c>
      <c r="DJ65" s="1" t="str">
        <f t="shared" ca="1" si="14"/>
        <v/>
      </c>
      <c r="DM65" s="1" t="str">
        <f>IFERROR(IF(FIND(1930,Table1[Date 10s]),ROW()),"")</f>
        <v/>
      </c>
      <c r="DN65" s="1" t="str">
        <f t="shared" ca="1" si="15"/>
        <v/>
      </c>
      <c r="DQ65" s="1" t="str">
        <f>IFERROR(IF(FIND(1940,Table1[Date 10s]),ROW()),"")</f>
        <v/>
      </c>
      <c r="DR65" s="1" t="str">
        <f t="shared" ca="1" si="16"/>
        <v/>
      </c>
      <c r="DU65" s="1" t="str">
        <f>IFERROR(IF(FIND(1950,Table1[Date 10s]),ROW()),"")</f>
        <v/>
      </c>
      <c r="DV65" s="1" t="str">
        <f t="shared" ca="1" si="17"/>
        <v/>
      </c>
      <c r="DY65" s="1" t="str">
        <f>IFERROR(IF(FIND(1960,Table1[Date 10s]),ROW()),"")</f>
        <v/>
      </c>
      <c r="DZ65" s="1" t="str">
        <f t="shared" ca="1" si="18"/>
        <v/>
      </c>
      <c r="EC65" s="1" t="str">
        <f>IFERROR(IF(FIND(1970,Table1[Date 10s]),ROW()),"")</f>
        <v/>
      </c>
      <c r="ED65" s="1" t="str">
        <f t="shared" ca="1" si="19"/>
        <v/>
      </c>
      <c r="EG65" s="1" t="str">
        <f>IFERROR(IF(FIND(1980,Table1[Date 10s]),ROW()),"")</f>
        <v/>
      </c>
      <c r="EH65" s="1" t="str">
        <f t="shared" ca="1" si="20"/>
        <v/>
      </c>
      <c r="EK65" s="1" t="str">
        <f>IFERROR(IF(FIND(1990,Table1[Date 10s]),ROW()),"")</f>
        <v/>
      </c>
      <c r="EL65" s="1" t="str">
        <f t="shared" ca="1" si="21"/>
        <v/>
      </c>
      <c r="EO65" s="1">
        <f>IFERROR(IF(FIND(2000,Table1[Date 10s]),ROW()),"")</f>
        <v>65</v>
      </c>
      <c r="EP65" s="1" t="str">
        <f t="shared" ca="1" si="22"/>
        <v/>
      </c>
      <c r="ES65" s="1" t="str">
        <f>IFERROR(IF(FIND(2010,Table1[Date 10s]),ROW()),"")</f>
        <v/>
      </c>
      <c r="ET65" s="1" t="str">
        <f t="shared" ca="1" si="23"/>
        <v/>
      </c>
      <c r="EU65" s="1"/>
    </row>
    <row r="66" spans="1:151">
      <c r="A66" s="1">
        <v>65</v>
      </c>
      <c r="B66" s="1">
        <v>8.4</v>
      </c>
      <c r="C66" s="1" t="s">
        <v>180</v>
      </c>
      <c r="D66" s="1" t="s">
        <v>181</v>
      </c>
      <c r="E66" s="1">
        <v>2010</v>
      </c>
      <c r="F66" s="1">
        <v>2010</v>
      </c>
      <c r="G66" s="1">
        <v>2010</v>
      </c>
      <c r="H66" s="1" t="s">
        <v>55</v>
      </c>
      <c r="I66" s="2">
        <v>320991</v>
      </c>
      <c r="K66" s="1">
        <f t="shared" si="64"/>
        <v>8.4</v>
      </c>
      <c r="L66" s="3">
        <f>Table1[[#This Row],[Votes]]</f>
        <v>320991</v>
      </c>
      <c r="CI66" s="1" t="str">
        <f>IFERROR(IF(FIND($CH$2,Table1[Date5s]),ROW()),"")</f>
        <v/>
      </c>
      <c r="CJ66" s="1" t="e">
        <f t="shared" si="39"/>
        <v>#N/A</v>
      </c>
      <c r="CK66" s="1" t="e">
        <f t="shared" ref="CK66:CK129" ca="1" si="65">IFERROR(OFFSET(A$1,$CJ66-1,),NA())</f>
        <v>#N/A</v>
      </c>
      <c r="CL66" s="1" t="e">
        <f t="shared" ref="CL66:CL129" ca="1" si="66">IFERROR(OFFSET(B$1,$CJ66-1,),NA())</f>
        <v>#N/A</v>
      </c>
      <c r="CM66" s="1" t="e">
        <f t="shared" ref="CM66:CM129" ca="1" si="67">IFERROR(OFFSET(C$1,$CJ66-1,),NA())</f>
        <v>#N/A</v>
      </c>
      <c r="CN66" s="1" t="e">
        <f t="shared" ref="CN66:CN129" ca="1" si="68">IFERROR(OFFSET(D$1,$CJ66-1,),NA())</f>
        <v>#N/A</v>
      </c>
      <c r="CO66" s="1" t="e">
        <f t="shared" ref="CO66:CO129" ca="1" si="69">IFERROR(OFFSET(E$1,$CJ66-1,),NA())</f>
        <v>#N/A</v>
      </c>
      <c r="CP66" s="1" t="e">
        <f t="shared" ref="CP66:CP129" ca="1" si="70">IFERROR(OFFSET(F$1,$CJ66-1,),NA())</f>
        <v>#N/A</v>
      </c>
      <c r="CQ66" s="1" t="e">
        <f t="shared" ref="CQ66:CQ129" ca="1" si="71">IFERROR(OFFSET(G$1,$CJ66-1,),NA())</f>
        <v>#N/A</v>
      </c>
      <c r="CR66" s="1" t="e">
        <f t="shared" ref="CR66:CR129" ca="1" si="72">IFERROR(OFFSET(H$1,$CJ66-1,),NA())</f>
        <v>#N/A</v>
      </c>
      <c r="CS66" s="1" t="e">
        <f t="shared" ref="CS66:CS129" ca="1" si="73">IFERROR(OFFSET(I$1,$CJ66-1,),NA())</f>
        <v>#N/A</v>
      </c>
      <c r="CU66" s="1" t="e">
        <f t="shared" ca="1" si="40"/>
        <v>#N/A</v>
      </c>
      <c r="CV66" s="1" t="e">
        <f t="shared" ref="CV66:CV129" ca="1" si="74">CO66</f>
        <v>#N/A</v>
      </c>
      <c r="CW66" s="1" t="e">
        <f t="shared" ref="CW66:CW129" ca="1" si="75">CL66</f>
        <v>#N/A</v>
      </c>
      <c r="CX66" s="1" t="e">
        <f t="shared" ref="CX66:CX129" ca="1" si="76">CS66</f>
        <v>#N/A</v>
      </c>
      <c r="DI66" s="1" t="str">
        <f>IFERROR(IF(FIND(1920,Table1[Date 10s]),ROW()),"")</f>
        <v/>
      </c>
      <c r="DJ66" s="1" t="str">
        <f t="shared" ref="DJ66:DJ129" ca="1" si="77">IFERROR(OFFSET($B$1,(IFERROR(SMALL(DI$2:DI$251,ROW()-1),""))-1,,),"")</f>
        <v/>
      </c>
      <c r="DM66" s="1" t="str">
        <f>IFERROR(IF(FIND(1930,Table1[Date 10s]),ROW()),"")</f>
        <v/>
      </c>
      <c r="DN66" s="1" t="str">
        <f t="shared" ref="DN66:DN129" ca="1" si="78">IFERROR(OFFSET($B$1,(IFERROR(SMALL(DM$2:DM$251,ROW()-1),""))-1,,),"")</f>
        <v/>
      </c>
      <c r="DQ66" s="1" t="str">
        <f>IFERROR(IF(FIND(1940,Table1[Date 10s]),ROW()),"")</f>
        <v/>
      </c>
      <c r="DR66" s="1" t="str">
        <f t="shared" ref="DR66:DR129" ca="1" si="79">IFERROR(OFFSET($B$1,(IFERROR(SMALL(DQ$2:DQ$251,ROW()-1),""))-1,,),"")</f>
        <v/>
      </c>
      <c r="DU66" s="1" t="str">
        <f>IFERROR(IF(FIND(1950,Table1[Date 10s]),ROW()),"")</f>
        <v/>
      </c>
      <c r="DV66" s="1" t="str">
        <f t="shared" ref="DV66:DV129" ca="1" si="80">IFERROR(OFFSET($B$1,(IFERROR(SMALL(DU$2:DU$251,ROW()-1),""))-1,,),"")</f>
        <v/>
      </c>
      <c r="DY66" s="1" t="str">
        <f>IFERROR(IF(FIND(1960,Table1[Date 10s]),ROW()),"")</f>
        <v/>
      </c>
      <c r="DZ66" s="1" t="str">
        <f t="shared" ref="DZ66:DZ129" ca="1" si="81">IFERROR(OFFSET($B$1,(IFERROR(SMALL(DY$2:DY$251,ROW()-1),""))-1,,),"")</f>
        <v/>
      </c>
      <c r="EC66" s="1" t="str">
        <f>IFERROR(IF(FIND(1970,Table1[Date 10s]),ROW()),"")</f>
        <v/>
      </c>
      <c r="ED66" s="1" t="str">
        <f t="shared" ref="ED66:ED129" ca="1" si="82">IFERROR(OFFSET($B$1,(IFERROR(SMALL(EC$2:EC$251,ROW()-1),""))-1,,),"")</f>
        <v/>
      </c>
      <c r="EG66" s="1" t="str">
        <f>IFERROR(IF(FIND(1980,Table1[Date 10s]),ROW()),"")</f>
        <v/>
      </c>
      <c r="EH66" s="1" t="str">
        <f t="shared" ref="EH66:EH129" ca="1" si="83">IFERROR(OFFSET($B$1,(IFERROR(SMALL(EG$2:EG$251,ROW()-1),""))-1,,),"")</f>
        <v/>
      </c>
      <c r="EK66" s="1" t="str">
        <f>IFERROR(IF(FIND(1990,Table1[Date 10s]),ROW()),"")</f>
        <v/>
      </c>
      <c r="EL66" s="1" t="str">
        <f t="shared" ref="EL66:EL129" ca="1" si="84">IFERROR(OFFSET($B$1,(IFERROR(SMALL(EK$2:EK$251,ROW()-1),""))-1,,),"")</f>
        <v/>
      </c>
      <c r="EO66" s="1" t="str">
        <f>IFERROR(IF(FIND(2000,Table1[Date 10s]),ROW()),"")</f>
        <v/>
      </c>
      <c r="EP66" s="1" t="str">
        <f t="shared" ref="EP66:EP129" ca="1" si="85">IFERROR(OFFSET($B$1,(IFERROR(SMALL(EO$2:EO$251,ROW()-1),""))-1,,),"")</f>
        <v/>
      </c>
      <c r="ES66" s="1">
        <f>IFERROR(IF(FIND(2010,Table1[Date 10s]),ROW()),"")</f>
        <v>66</v>
      </c>
      <c r="ET66" s="1" t="str">
        <f t="shared" ref="ET66:ET129" ca="1" si="86">IFERROR(OFFSET($B$1,(IFERROR(SMALL(ES$2:ES$251,ROW()-1),""))-1,,),"")</f>
        <v/>
      </c>
      <c r="EU66" s="1"/>
    </row>
    <row r="67" spans="1:151">
      <c r="A67" s="1">
        <v>66</v>
      </c>
      <c r="B67" s="1">
        <v>8.4</v>
      </c>
      <c r="C67" s="1" t="s">
        <v>182</v>
      </c>
      <c r="D67" s="1" t="s">
        <v>183</v>
      </c>
      <c r="E67" s="1">
        <v>1940</v>
      </c>
      <c r="F67" s="1">
        <v>1940</v>
      </c>
      <c r="G67" s="1">
        <v>1940</v>
      </c>
      <c r="H67" s="1" t="s">
        <v>184</v>
      </c>
      <c r="I67" s="2">
        <v>78329</v>
      </c>
      <c r="K67" s="1">
        <f t="shared" si="64"/>
        <v>8.4</v>
      </c>
      <c r="L67" s="3">
        <f>Table1[[#This Row],[Votes]]</f>
        <v>78329</v>
      </c>
      <c r="CI67" s="1" t="str">
        <f>IFERROR(IF(FIND($CH$2,Table1[Date5s]),ROW()),"")</f>
        <v/>
      </c>
      <c r="CJ67" s="1" t="e">
        <f t="shared" ref="CJ67:CJ130" si="87">IFERROR(SMALL($CI$2:$CI$251,ROW()-1),NA())</f>
        <v>#N/A</v>
      </c>
      <c r="CK67" s="1" t="e">
        <f t="shared" ca="1" si="65"/>
        <v>#N/A</v>
      </c>
      <c r="CL67" s="1" t="e">
        <f t="shared" ca="1" si="66"/>
        <v>#N/A</v>
      </c>
      <c r="CM67" s="1" t="e">
        <f t="shared" ca="1" si="67"/>
        <v>#N/A</v>
      </c>
      <c r="CN67" s="1" t="e">
        <f t="shared" ca="1" si="68"/>
        <v>#N/A</v>
      </c>
      <c r="CO67" s="1" t="e">
        <f t="shared" ca="1" si="69"/>
        <v>#N/A</v>
      </c>
      <c r="CP67" s="1" t="e">
        <f t="shared" ca="1" si="70"/>
        <v>#N/A</v>
      </c>
      <c r="CQ67" s="1" t="e">
        <f t="shared" ca="1" si="71"/>
        <v>#N/A</v>
      </c>
      <c r="CR67" s="1" t="e">
        <f t="shared" ca="1" si="72"/>
        <v>#N/A</v>
      </c>
      <c r="CS67" s="1" t="e">
        <f t="shared" ca="1" si="73"/>
        <v>#N/A</v>
      </c>
      <c r="CU67" s="1" t="e">
        <f t="shared" ref="CU67:CU130" ca="1" si="88">IF(CK67="","","("&amp;CK67&amp;") "&amp;CN67)</f>
        <v>#N/A</v>
      </c>
      <c r="CV67" s="1" t="e">
        <f t="shared" ca="1" si="74"/>
        <v>#N/A</v>
      </c>
      <c r="CW67" s="1" t="e">
        <f t="shared" ca="1" si="75"/>
        <v>#N/A</v>
      </c>
      <c r="CX67" s="1" t="e">
        <f t="shared" ca="1" si="76"/>
        <v>#N/A</v>
      </c>
      <c r="DI67" s="1" t="str">
        <f>IFERROR(IF(FIND(1920,Table1[Date 10s]),ROW()),"")</f>
        <v/>
      </c>
      <c r="DJ67" s="1" t="str">
        <f t="shared" ca="1" si="77"/>
        <v/>
      </c>
      <c r="DM67" s="1" t="str">
        <f>IFERROR(IF(FIND(1930,Table1[Date 10s]),ROW()),"")</f>
        <v/>
      </c>
      <c r="DN67" s="1" t="str">
        <f t="shared" ca="1" si="78"/>
        <v/>
      </c>
      <c r="DQ67" s="1">
        <f>IFERROR(IF(FIND(1940,Table1[Date 10s]),ROW()),"")</f>
        <v>67</v>
      </c>
      <c r="DR67" s="1" t="str">
        <f t="shared" ca="1" si="79"/>
        <v/>
      </c>
      <c r="DU67" s="1" t="str">
        <f>IFERROR(IF(FIND(1950,Table1[Date 10s]),ROW()),"")</f>
        <v/>
      </c>
      <c r="DV67" s="1" t="str">
        <f t="shared" ca="1" si="80"/>
        <v/>
      </c>
      <c r="DY67" s="1" t="str">
        <f>IFERROR(IF(FIND(1960,Table1[Date 10s]),ROW()),"")</f>
        <v/>
      </c>
      <c r="DZ67" s="1" t="str">
        <f t="shared" ca="1" si="81"/>
        <v/>
      </c>
      <c r="EC67" s="1" t="str">
        <f>IFERROR(IF(FIND(1970,Table1[Date 10s]),ROW()),"")</f>
        <v/>
      </c>
      <c r="ED67" s="1" t="str">
        <f t="shared" ca="1" si="82"/>
        <v/>
      </c>
      <c r="EG67" s="1" t="str">
        <f>IFERROR(IF(FIND(1980,Table1[Date 10s]),ROW()),"")</f>
        <v/>
      </c>
      <c r="EH67" s="1" t="str">
        <f t="shared" ca="1" si="83"/>
        <v/>
      </c>
      <c r="EK67" s="1" t="str">
        <f>IFERROR(IF(FIND(1990,Table1[Date 10s]),ROW()),"")</f>
        <v/>
      </c>
      <c r="EL67" s="1" t="str">
        <f t="shared" ca="1" si="84"/>
        <v/>
      </c>
      <c r="EO67" s="1" t="str">
        <f>IFERROR(IF(FIND(2000,Table1[Date 10s]),ROW()),"")</f>
        <v/>
      </c>
      <c r="EP67" s="1" t="str">
        <f t="shared" ca="1" si="85"/>
        <v/>
      </c>
      <c r="ES67" s="1" t="str">
        <f>IFERROR(IF(FIND(2010,Table1[Date 10s]),ROW()),"")</f>
        <v/>
      </c>
      <c r="ET67" s="1" t="str">
        <f t="shared" ca="1" si="86"/>
        <v/>
      </c>
      <c r="EU67" s="1"/>
    </row>
    <row r="68" spans="1:151">
      <c r="A68" s="1">
        <v>67</v>
      </c>
      <c r="B68" s="1">
        <v>8.4</v>
      </c>
      <c r="C68" s="1" t="s">
        <v>185</v>
      </c>
      <c r="D68" s="1" t="s">
        <v>186</v>
      </c>
      <c r="E68" s="1">
        <v>1971</v>
      </c>
      <c r="F68" s="1">
        <v>1970</v>
      </c>
      <c r="G68" s="1">
        <v>1970</v>
      </c>
      <c r="H68" s="1" t="s">
        <v>187</v>
      </c>
      <c r="I68" s="2">
        <v>356779</v>
      </c>
      <c r="K68" s="1">
        <f t="shared" si="64"/>
        <v>8.4</v>
      </c>
      <c r="L68" s="3">
        <f>Table1[[#This Row],[Votes]]</f>
        <v>356779</v>
      </c>
      <c r="CI68" s="1" t="str">
        <f>IFERROR(IF(FIND($CH$2,Table1[Date5s]),ROW()),"")</f>
        <v/>
      </c>
      <c r="CJ68" s="1" t="e">
        <f t="shared" si="87"/>
        <v>#N/A</v>
      </c>
      <c r="CK68" s="1" t="e">
        <f t="shared" ca="1" si="65"/>
        <v>#N/A</v>
      </c>
      <c r="CL68" s="1" t="e">
        <f t="shared" ca="1" si="66"/>
        <v>#N/A</v>
      </c>
      <c r="CM68" s="1" t="e">
        <f t="shared" ca="1" si="67"/>
        <v>#N/A</v>
      </c>
      <c r="CN68" s="1" t="e">
        <f t="shared" ca="1" si="68"/>
        <v>#N/A</v>
      </c>
      <c r="CO68" s="1" t="e">
        <f t="shared" ca="1" si="69"/>
        <v>#N/A</v>
      </c>
      <c r="CP68" s="1" t="e">
        <f t="shared" ca="1" si="70"/>
        <v>#N/A</v>
      </c>
      <c r="CQ68" s="1" t="e">
        <f t="shared" ca="1" si="71"/>
        <v>#N/A</v>
      </c>
      <c r="CR68" s="1" t="e">
        <f t="shared" ca="1" si="72"/>
        <v>#N/A</v>
      </c>
      <c r="CS68" s="1" t="e">
        <f t="shared" ca="1" si="73"/>
        <v>#N/A</v>
      </c>
      <c r="CU68" s="1" t="e">
        <f t="shared" ca="1" si="88"/>
        <v>#N/A</v>
      </c>
      <c r="CV68" s="1" t="e">
        <f t="shared" ca="1" si="74"/>
        <v>#N/A</v>
      </c>
      <c r="CW68" s="1" t="e">
        <f t="shared" ca="1" si="75"/>
        <v>#N/A</v>
      </c>
      <c r="CX68" s="1" t="e">
        <f t="shared" ca="1" si="76"/>
        <v>#N/A</v>
      </c>
      <c r="DI68" s="1" t="str">
        <f>IFERROR(IF(FIND(1920,Table1[Date 10s]),ROW()),"")</f>
        <v/>
      </c>
      <c r="DJ68" s="1" t="str">
        <f t="shared" ca="1" si="77"/>
        <v/>
      </c>
      <c r="DM68" s="1" t="str">
        <f>IFERROR(IF(FIND(1930,Table1[Date 10s]),ROW()),"")</f>
        <v/>
      </c>
      <c r="DN68" s="1" t="str">
        <f t="shared" ca="1" si="78"/>
        <v/>
      </c>
      <c r="DQ68" s="1" t="str">
        <f>IFERROR(IF(FIND(1940,Table1[Date 10s]),ROW()),"")</f>
        <v/>
      </c>
      <c r="DR68" s="1" t="str">
        <f t="shared" ca="1" si="79"/>
        <v/>
      </c>
      <c r="DU68" s="1" t="str">
        <f>IFERROR(IF(FIND(1950,Table1[Date 10s]),ROW()),"")</f>
        <v/>
      </c>
      <c r="DV68" s="1" t="str">
        <f t="shared" ca="1" si="80"/>
        <v/>
      </c>
      <c r="DY68" s="1" t="str">
        <f>IFERROR(IF(FIND(1960,Table1[Date 10s]),ROW()),"")</f>
        <v/>
      </c>
      <c r="DZ68" s="1" t="str">
        <f t="shared" ca="1" si="81"/>
        <v/>
      </c>
      <c r="EC68" s="1">
        <f>IFERROR(IF(FIND(1970,Table1[Date 10s]),ROW()),"")</f>
        <v>68</v>
      </c>
      <c r="ED68" s="1" t="str">
        <f t="shared" ca="1" si="82"/>
        <v/>
      </c>
      <c r="EG68" s="1" t="str">
        <f>IFERROR(IF(FIND(1980,Table1[Date 10s]),ROW()),"")</f>
        <v/>
      </c>
      <c r="EH68" s="1" t="str">
        <f t="shared" ca="1" si="83"/>
        <v/>
      </c>
      <c r="EK68" s="1" t="str">
        <f>IFERROR(IF(FIND(1990,Table1[Date 10s]),ROW()),"")</f>
        <v/>
      </c>
      <c r="EL68" s="1" t="str">
        <f t="shared" ca="1" si="84"/>
        <v/>
      </c>
      <c r="EO68" s="1" t="str">
        <f>IFERROR(IF(FIND(2000,Table1[Date 10s]),ROW()),"")</f>
        <v/>
      </c>
      <c r="EP68" s="1" t="str">
        <f t="shared" ca="1" si="85"/>
        <v/>
      </c>
      <c r="ES68" s="1" t="str">
        <f>IFERROR(IF(FIND(2010,Table1[Date 10s]),ROW()),"")</f>
        <v/>
      </c>
      <c r="ET68" s="1" t="str">
        <f t="shared" ca="1" si="86"/>
        <v/>
      </c>
      <c r="EU68" s="1"/>
    </row>
    <row r="69" spans="1:151">
      <c r="A69" s="1">
        <v>68</v>
      </c>
      <c r="B69" s="1">
        <v>8.4</v>
      </c>
      <c r="C69" s="1" t="s">
        <v>188</v>
      </c>
      <c r="D69" s="1" t="s">
        <v>189</v>
      </c>
      <c r="E69" s="1">
        <v>2006</v>
      </c>
      <c r="F69" s="1">
        <v>2005</v>
      </c>
      <c r="G69" s="1">
        <v>2000</v>
      </c>
      <c r="H69" s="1" t="s">
        <v>147</v>
      </c>
      <c r="I69" s="2">
        <v>497983</v>
      </c>
      <c r="K69" s="1">
        <f t="shared" si="64"/>
        <v>8.4</v>
      </c>
      <c r="L69" s="3">
        <f>Table1[[#This Row],[Votes]]</f>
        <v>497983</v>
      </c>
      <c r="CI69" s="1" t="str">
        <f>IFERROR(IF(FIND($CH$2,Table1[Date5s]),ROW()),"")</f>
        <v/>
      </c>
      <c r="CJ69" s="1" t="e">
        <f t="shared" si="87"/>
        <v>#N/A</v>
      </c>
      <c r="CK69" s="1" t="e">
        <f t="shared" ca="1" si="65"/>
        <v>#N/A</v>
      </c>
      <c r="CL69" s="1" t="e">
        <f t="shared" ca="1" si="66"/>
        <v>#N/A</v>
      </c>
      <c r="CM69" s="1" t="e">
        <f t="shared" ca="1" si="67"/>
        <v>#N/A</v>
      </c>
      <c r="CN69" s="1" t="e">
        <f t="shared" ca="1" si="68"/>
        <v>#N/A</v>
      </c>
      <c r="CO69" s="1" t="e">
        <f t="shared" ca="1" si="69"/>
        <v>#N/A</v>
      </c>
      <c r="CP69" s="1" t="e">
        <f t="shared" ca="1" si="70"/>
        <v>#N/A</v>
      </c>
      <c r="CQ69" s="1" t="e">
        <f t="shared" ca="1" si="71"/>
        <v>#N/A</v>
      </c>
      <c r="CR69" s="1" t="e">
        <f t="shared" ca="1" si="72"/>
        <v>#N/A</v>
      </c>
      <c r="CS69" s="1" t="e">
        <f t="shared" ca="1" si="73"/>
        <v>#N/A</v>
      </c>
      <c r="CU69" s="1" t="e">
        <f t="shared" ca="1" si="88"/>
        <v>#N/A</v>
      </c>
      <c r="CV69" s="1" t="e">
        <f t="shared" ca="1" si="74"/>
        <v>#N/A</v>
      </c>
      <c r="CW69" s="1" t="e">
        <f t="shared" ca="1" si="75"/>
        <v>#N/A</v>
      </c>
      <c r="CX69" s="1" t="e">
        <f t="shared" ca="1" si="76"/>
        <v>#N/A</v>
      </c>
      <c r="DI69" s="1" t="str">
        <f>IFERROR(IF(FIND(1920,Table1[Date 10s]),ROW()),"")</f>
        <v/>
      </c>
      <c r="DJ69" s="1" t="str">
        <f t="shared" ca="1" si="77"/>
        <v/>
      </c>
      <c r="DM69" s="1" t="str">
        <f>IFERROR(IF(FIND(1930,Table1[Date 10s]),ROW()),"")</f>
        <v/>
      </c>
      <c r="DN69" s="1" t="str">
        <f t="shared" ca="1" si="78"/>
        <v/>
      </c>
      <c r="DQ69" s="1" t="str">
        <f>IFERROR(IF(FIND(1940,Table1[Date 10s]),ROW()),"")</f>
        <v/>
      </c>
      <c r="DR69" s="1" t="str">
        <f t="shared" ca="1" si="79"/>
        <v/>
      </c>
      <c r="DU69" s="1" t="str">
        <f>IFERROR(IF(FIND(1950,Table1[Date 10s]),ROW()),"")</f>
        <v/>
      </c>
      <c r="DV69" s="1" t="str">
        <f t="shared" ca="1" si="80"/>
        <v/>
      </c>
      <c r="DY69" s="1" t="str">
        <f>IFERROR(IF(FIND(1960,Table1[Date 10s]),ROW()),"")</f>
        <v/>
      </c>
      <c r="DZ69" s="1" t="str">
        <f t="shared" ca="1" si="81"/>
        <v/>
      </c>
      <c r="EC69" s="1" t="str">
        <f>IFERROR(IF(FIND(1970,Table1[Date 10s]),ROW()),"")</f>
        <v/>
      </c>
      <c r="ED69" s="1" t="str">
        <f t="shared" ca="1" si="82"/>
        <v/>
      </c>
      <c r="EG69" s="1" t="str">
        <f>IFERROR(IF(FIND(1980,Table1[Date 10s]),ROW()),"")</f>
        <v/>
      </c>
      <c r="EH69" s="1" t="str">
        <f t="shared" ca="1" si="83"/>
        <v/>
      </c>
      <c r="EK69" s="1" t="str">
        <f>IFERROR(IF(FIND(1990,Table1[Date 10s]),ROW()),"")</f>
        <v/>
      </c>
      <c r="EL69" s="1" t="str">
        <f t="shared" ca="1" si="84"/>
        <v/>
      </c>
      <c r="EO69" s="1">
        <f>IFERROR(IF(FIND(2000,Table1[Date 10s]),ROW()),"")</f>
        <v>69</v>
      </c>
      <c r="EP69" s="1" t="str">
        <f t="shared" ca="1" si="85"/>
        <v/>
      </c>
      <c r="ES69" s="1" t="str">
        <f>IFERROR(IF(FIND(2010,Table1[Date 10s]),ROW()),"")</f>
        <v/>
      </c>
      <c r="ET69" s="1" t="str">
        <f t="shared" ca="1" si="86"/>
        <v/>
      </c>
      <c r="EU69" s="1"/>
    </row>
    <row r="70" spans="1:151">
      <c r="A70" s="1">
        <v>69</v>
      </c>
      <c r="B70" s="1">
        <v>8.4</v>
      </c>
      <c r="C70" s="1" t="s">
        <v>190</v>
      </c>
      <c r="D70" s="1" t="s">
        <v>191</v>
      </c>
      <c r="E70" s="1">
        <v>2001</v>
      </c>
      <c r="F70" s="1">
        <v>2000</v>
      </c>
      <c r="G70" s="1">
        <v>2000</v>
      </c>
      <c r="H70" s="1" t="s">
        <v>43</v>
      </c>
      <c r="I70" s="2">
        <v>351134</v>
      </c>
      <c r="K70" s="1">
        <f t="shared" si="64"/>
        <v>8.4</v>
      </c>
      <c r="L70" s="3">
        <f>Table1[[#This Row],[Votes]]</f>
        <v>351134</v>
      </c>
      <c r="CI70" s="1" t="str">
        <f>IFERROR(IF(FIND($CH$2,Table1[Date5s]),ROW()),"")</f>
        <v/>
      </c>
      <c r="CJ70" s="1" t="e">
        <f t="shared" si="87"/>
        <v>#N/A</v>
      </c>
      <c r="CK70" s="1" t="e">
        <f t="shared" ca="1" si="65"/>
        <v>#N/A</v>
      </c>
      <c r="CL70" s="1" t="e">
        <f t="shared" ca="1" si="66"/>
        <v>#N/A</v>
      </c>
      <c r="CM70" s="1" t="e">
        <f t="shared" ca="1" si="67"/>
        <v>#N/A</v>
      </c>
      <c r="CN70" s="1" t="e">
        <f t="shared" ca="1" si="68"/>
        <v>#N/A</v>
      </c>
      <c r="CO70" s="1" t="e">
        <f t="shared" ca="1" si="69"/>
        <v>#N/A</v>
      </c>
      <c r="CP70" s="1" t="e">
        <f t="shared" ca="1" si="70"/>
        <v>#N/A</v>
      </c>
      <c r="CQ70" s="1" t="e">
        <f t="shared" ca="1" si="71"/>
        <v>#N/A</v>
      </c>
      <c r="CR70" s="1" t="e">
        <f t="shared" ca="1" si="72"/>
        <v>#N/A</v>
      </c>
      <c r="CS70" s="1" t="e">
        <f t="shared" ca="1" si="73"/>
        <v>#N/A</v>
      </c>
      <c r="CU70" s="1" t="e">
        <f t="shared" ca="1" si="88"/>
        <v>#N/A</v>
      </c>
      <c r="CV70" s="1" t="e">
        <f t="shared" ca="1" si="74"/>
        <v>#N/A</v>
      </c>
      <c r="CW70" s="1" t="e">
        <f t="shared" ca="1" si="75"/>
        <v>#N/A</v>
      </c>
      <c r="CX70" s="1" t="e">
        <f t="shared" ca="1" si="76"/>
        <v>#N/A</v>
      </c>
      <c r="DI70" s="1" t="str">
        <f>IFERROR(IF(FIND(1920,Table1[Date 10s]),ROW()),"")</f>
        <v/>
      </c>
      <c r="DJ70" s="1" t="str">
        <f t="shared" ca="1" si="77"/>
        <v/>
      </c>
      <c r="DM70" s="1" t="str">
        <f>IFERROR(IF(FIND(1930,Table1[Date 10s]),ROW()),"")</f>
        <v/>
      </c>
      <c r="DN70" s="1" t="str">
        <f t="shared" ca="1" si="78"/>
        <v/>
      </c>
      <c r="DQ70" s="1" t="str">
        <f>IFERROR(IF(FIND(1940,Table1[Date 10s]),ROW()),"")</f>
        <v/>
      </c>
      <c r="DR70" s="1" t="str">
        <f t="shared" ca="1" si="79"/>
        <v/>
      </c>
      <c r="DU70" s="1" t="str">
        <f>IFERROR(IF(FIND(1950,Table1[Date 10s]),ROW()),"")</f>
        <v/>
      </c>
      <c r="DV70" s="1" t="str">
        <f t="shared" ca="1" si="80"/>
        <v/>
      </c>
      <c r="DY70" s="1" t="str">
        <f>IFERROR(IF(FIND(1960,Table1[Date 10s]),ROW()),"")</f>
        <v/>
      </c>
      <c r="DZ70" s="1" t="str">
        <f t="shared" ca="1" si="81"/>
        <v/>
      </c>
      <c r="EC70" s="1" t="str">
        <f>IFERROR(IF(FIND(1970,Table1[Date 10s]),ROW()),"")</f>
        <v/>
      </c>
      <c r="ED70" s="1" t="str">
        <f t="shared" ca="1" si="82"/>
        <v/>
      </c>
      <c r="EG70" s="1" t="str">
        <f>IFERROR(IF(FIND(1980,Table1[Date 10s]),ROW()),"")</f>
        <v/>
      </c>
      <c r="EH70" s="1" t="str">
        <f t="shared" ca="1" si="83"/>
        <v/>
      </c>
      <c r="EK70" s="1" t="str">
        <f>IFERROR(IF(FIND(1990,Table1[Date 10s]),ROW()),"")</f>
        <v/>
      </c>
      <c r="EL70" s="1" t="str">
        <f t="shared" ca="1" si="84"/>
        <v/>
      </c>
      <c r="EO70" s="1">
        <f>IFERROR(IF(FIND(2000,Table1[Date 10s]),ROW()),"")</f>
        <v>70</v>
      </c>
      <c r="EP70" s="1" t="str">
        <f t="shared" ca="1" si="85"/>
        <v/>
      </c>
      <c r="ES70" s="1" t="str">
        <f>IFERROR(IF(FIND(2010,Table1[Date 10s]),ROW()),"")</f>
        <v/>
      </c>
      <c r="ET70" s="1" t="str">
        <f t="shared" ca="1" si="86"/>
        <v/>
      </c>
      <c r="EU70" s="1"/>
    </row>
    <row r="71" spans="1:151">
      <c r="A71" s="1">
        <v>70</v>
      </c>
      <c r="B71" s="1">
        <v>8.4</v>
      </c>
      <c r="C71" s="1" t="s">
        <v>192</v>
      </c>
      <c r="D71" s="1" t="s">
        <v>193</v>
      </c>
      <c r="E71" s="1">
        <v>1962</v>
      </c>
      <c r="F71" s="1">
        <v>1960</v>
      </c>
      <c r="G71" s="1">
        <v>1960</v>
      </c>
      <c r="H71" s="1" t="s">
        <v>194</v>
      </c>
      <c r="I71" s="2">
        <v>130531</v>
      </c>
      <c r="K71" s="1">
        <f t="shared" si="64"/>
        <v>8.4</v>
      </c>
      <c r="L71" s="3">
        <f>Table1[[#This Row],[Votes]]</f>
        <v>130531</v>
      </c>
      <c r="CI71" s="1" t="str">
        <f>IFERROR(IF(FIND($CH$2,Table1[Date5s]),ROW()),"")</f>
        <v/>
      </c>
      <c r="CJ71" s="1" t="e">
        <f t="shared" si="87"/>
        <v>#N/A</v>
      </c>
      <c r="CK71" s="1" t="e">
        <f t="shared" ca="1" si="65"/>
        <v>#N/A</v>
      </c>
      <c r="CL71" s="1" t="e">
        <f t="shared" ca="1" si="66"/>
        <v>#N/A</v>
      </c>
      <c r="CM71" s="1" t="e">
        <f t="shared" ca="1" si="67"/>
        <v>#N/A</v>
      </c>
      <c r="CN71" s="1" t="e">
        <f t="shared" ca="1" si="68"/>
        <v>#N/A</v>
      </c>
      <c r="CO71" s="1" t="e">
        <f t="shared" ca="1" si="69"/>
        <v>#N/A</v>
      </c>
      <c r="CP71" s="1" t="e">
        <f t="shared" ca="1" si="70"/>
        <v>#N/A</v>
      </c>
      <c r="CQ71" s="1" t="e">
        <f t="shared" ca="1" si="71"/>
        <v>#N/A</v>
      </c>
      <c r="CR71" s="1" t="e">
        <f t="shared" ca="1" si="72"/>
        <v>#N/A</v>
      </c>
      <c r="CS71" s="1" t="e">
        <f t="shared" ca="1" si="73"/>
        <v>#N/A</v>
      </c>
      <c r="CU71" s="1" t="e">
        <f t="shared" ca="1" si="88"/>
        <v>#N/A</v>
      </c>
      <c r="CV71" s="1" t="e">
        <f t="shared" ca="1" si="74"/>
        <v>#N/A</v>
      </c>
      <c r="CW71" s="1" t="e">
        <f t="shared" ca="1" si="75"/>
        <v>#N/A</v>
      </c>
      <c r="CX71" s="1" t="e">
        <f t="shared" ca="1" si="76"/>
        <v>#N/A</v>
      </c>
      <c r="DI71" s="1" t="str">
        <f>IFERROR(IF(FIND(1920,Table1[Date 10s]),ROW()),"")</f>
        <v/>
      </c>
      <c r="DJ71" s="1" t="str">
        <f t="shared" ca="1" si="77"/>
        <v/>
      </c>
      <c r="DM71" s="1" t="str">
        <f>IFERROR(IF(FIND(1930,Table1[Date 10s]),ROW()),"")</f>
        <v/>
      </c>
      <c r="DN71" s="1" t="str">
        <f t="shared" ca="1" si="78"/>
        <v/>
      </c>
      <c r="DQ71" s="1" t="str">
        <f>IFERROR(IF(FIND(1940,Table1[Date 10s]),ROW()),"")</f>
        <v/>
      </c>
      <c r="DR71" s="1" t="str">
        <f t="shared" ca="1" si="79"/>
        <v/>
      </c>
      <c r="DU71" s="1" t="str">
        <f>IFERROR(IF(FIND(1950,Table1[Date 10s]),ROW()),"")</f>
        <v/>
      </c>
      <c r="DV71" s="1" t="str">
        <f t="shared" ca="1" si="80"/>
        <v/>
      </c>
      <c r="DY71" s="1">
        <f>IFERROR(IF(FIND(1960,Table1[Date 10s]),ROW()),"")</f>
        <v>71</v>
      </c>
      <c r="DZ71" s="1" t="str">
        <f t="shared" ca="1" si="81"/>
        <v/>
      </c>
      <c r="EC71" s="1" t="str">
        <f>IFERROR(IF(FIND(1970,Table1[Date 10s]),ROW()),"")</f>
        <v/>
      </c>
      <c r="ED71" s="1" t="str">
        <f t="shared" ca="1" si="82"/>
        <v/>
      </c>
      <c r="EG71" s="1" t="str">
        <f>IFERROR(IF(FIND(1980,Table1[Date 10s]),ROW()),"")</f>
        <v/>
      </c>
      <c r="EH71" s="1" t="str">
        <f t="shared" ca="1" si="83"/>
        <v/>
      </c>
      <c r="EK71" s="1" t="str">
        <f>IFERROR(IF(FIND(1990,Table1[Date 10s]),ROW()),"")</f>
        <v/>
      </c>
      <c r="EL71" s="1" t="str">
        <f t="shared" ca="1" si="84"/>
        <v/>
      </c>
      <c r="EO71" s="1" t="str">
        <f>IFERROR(IF(FIND(2000,Table1[Date 10s]),ROW()),"")</f>
        <v/>
      </c>
      <c r="EP71" s="1" t="str">
        <f t="shared" ca="1" si="85"/>
        <v/>
      </c>
      <c r="ES71" s="1" t="str">
        <f>IFERROR(IF(FIND(2010,Table1[Date 10s]),ROW()),"")</f>
        <v/>
      </c>
      <c r="ET71" s="1" t="str">
        <f t="shared" ca="1" si="86"/>
        <v/>
      </c>
      <c r="EU71" s="1"/>
    </row>
    <row r="72" spans="1:151">
      <c r="A72" s="1">
        <v>71</v>
      </c>
      <c r="B72" s="1">
        <v>8.4</v>
      </c>
      <c r="C72" s="1" t="s">
        <v>195</v>
      </c>
      <c r="D72" s="1" t="s">
        <v>196</v>
      </c>
      <c r="E72" s="1">
        <v>1962</v>
      </c>
      <c r="F72" s="1">
        <v>1960</v>
      </c>
      <c r="G72" s="1">
        <v>1960</v>
      </c>
      <c r="H72" s="1" t="s">
        <v>194</v>
      </c>
      <c r="I72" s="2">
        <v>143215</v>
      </c>
      <c r="K72" s="1">
        <f t="shared" si="64"/>
        <v>8.4</v>
      </c>
      <c r="L72" s="3">
        <f>Table1[[#This Row],[Votes]]</f>
        <v>143215</v>
      </c>
      <c r="CI72" s="1" t="str">
        <f>IFERROR(IF(FIND($CH$2,Table1[Date5s]),ROW()),"")</f>
        <v/>
      </c>
      <c r="CJ72" s="1" t="e">
        <f t="shared" si="87"/>
        <v>#N/A</v>
      </c>
      <c r="CK72" s="1" t="e">
        <f t="shared" ca="1" si="65"/>
        <v>#N/A</v>
      </c>
      <c r="CL72" s="1" t="e">
        <f t="shared" ca="1" si="66"/>
        <v>#N/A</v>
      </c>
      <c r="CM72" s="1" t="e">
        <f t="shared" ca="1" si="67"/>
        <v>#N/A</v>
      </c>
      <c r="CN72" s="1" t="e">
        <f t="shared" ca="1" si="68"/>
        <v>#N/A</v>
      </c>
      <c r="CO72" s="1" t="e">
        <f t="shared" ca="1" si="69"/>
        <v>#N/A</v>
      </c>
      <c r="CP72" s="1" t="e">
        <f t="shared" ca="1" si="70"/>
        <v>#N/A</v>
      </c>
      <c r="CQ72" s="1" t="e">
        <f t="shared" ca="1" si="71"/>
        <v>#N/A</v>
      </c>
      <c r="CR72" s="1" t="e">
        <f t="shared" ca="1" si="72"/>
        <v>#N/A</v>
      </c>
      <c r="CS72" s="1" t="e">
        <f t="shared" ca="1" si="73"/>
        <v>#N/A</v>
      </c>
      <c r="CU72" s="1" t="e">
        <f t="shared" ca="1" si="88"/>
        <v>#N/A</v>
      </c>
      <c r="CV72" s="1" t="e">
        <f t="shared" ca="1" si="74"/>
        <v>#N/A</v>
      </c>
      <c r="CW72" s="1" t="e">
        <f t="shared" ca="1" si="75"/>
        <v>#N/A</v>
      </c>
      <c r="CX72" s="1" t="e">
        <f t="shared" ca="1" si="76"/>
        <v>#N/A</v>
      </c>
      <c r="DI72" s="1" t="str">
        <f>IFERROR(IF(FIND(1920,Table1[Date 10s]),ROW()),"")</f>
        <v/>
      </c>
      <c r="DJ72" s="1" t="str">
        <f t="shared" ca="1" si="77"/>
        <v/>
      </c>
      <c r="DM72" s="1" t="str">
        <f>IFERROR(IF(FIND(1930,Table1[Date 10s]),ROW()),"")</f>
        <v/>
      </c>
      <c r="DN72" s="1" t="str">
        <f t="shared" ca="1" si="78"/>
        <v/>
      </c>
      <c r="DQ72" s="1" t="str">
        <f>IFERROR(IF(FIND(1940,Table1[Date 10s]),ROW()),"")</f>
        <v/>
      </c>
      <c r="DR72" s="1" t="str">
        <f t="shared" ca="1" si="79"/>
        <v/>
      </c>
      <c r="DU72" s="1" t="str">
        <f>IFERROR(IF(FIND(1950,Table1[Date 10s]),ROW()),"")</f>
        <v/>
      </c>
      <c r="DV72" s="1" t="str">
        <f t="shared" ca="1" si="80"/>
        <v/>
      </c>
      <c r="DY72" s="1">
        <f>IFERROR(IF(FIND(1960,Table1[Date 10s]),ROW()),"")</f>
        <v>72</v>
      </c>
      <c r="DZ72" s="1" t="str">
        <f t="shared" ca="1" si="81"/>
        <v/>
      </c>
      <c r="EC72" s="1" t="str">
        <f>IFERROR(IF(FIND(1970,Table1[Date 10s]),ROW()),"")</f>
        <v/>
      </c>
      <c r="ED72" s="1" t="str">
        <f t="shared" ca="1" si="82"/>
        <v/>
      </c>
      <c r="EG72" s="1" t="str">
        <f>IFERROR(IF(FIND(1980,Table1[Date 10s]),ROW()),"")</f>
        <v/>
      </c>
      <c r="EH72" s="1" t="str">
        <f t="shared" ca="1" si="83"/>
        <v/>
      </c>
      <c r="EK72" s="1" t="str">
        <f>IFERROR(IF(FIND(1990,Table1[Date 10s]),ROW()),"")</f>
        <v/>
      </c>
      <c r="EL72" s="1" t="str">
        <f t="shared" ca="1" si="84"/>
        <v/>
      </c>
      <c r="EO72" s="1" t="str">
        <f>IFERROR(IF(FIND(2000,Table1[Date 10s]),ROW()),"")</f>
        <v/>
      </c>
      <c r="EP72" s="1" t="str">
        <f t="shared" ca="1" si="85"/>
        <v/>
      </c>
      <c r="ES72" s="1" t="str">
        <f>IFERROR(IF(FIND(2010,Table1[Date 10s]),ROW()),"")</f>
        <v/>
      </c>
      <c r="ET72" s="1" t="str">
        <f t="shared" ca="1" si="86"/>
        <v/>
      </c>
      <c r="EU72" s="1"/>
    </row>
    <row r="73" spans="1:151">
      <c r="A73" s="1">
        <v>72</v>
      </c>
      <c r="B73" s="1">
        <v>8.4</v>
      </c>
      <c r="C73" s="1" t="s">
        <v>197</v>
      </c>
      <c r="D73" s="1" t="s">
        <v>198</v>
      </c>
      <c r="E73" s="1">
        <v>1992</v>
      </c>
      <c r="F73" s="1">
        <v>1990</v>
      </c>
      <c r="G73" s="1">
        <v>1990</v>
      </c>
      <c r="H73" s="1" t="s">
        <v>199</v>
      </c>
      <c r="I73" s="2">
        <v>416840</v>
      </c>
      <c r="K73" s="1">
        <f t="shared" si="64"/>
        <v>8.4</v>
      </c>
      <c r="L73" s="3">
        <f>Table1[[#This Row],[Votes]]</f>
        <v>416840</v>
      </c>
      <c r="CI73" s="1" t="str">
        <f>IFERROR(IF(FIND($CH$2,Table1[Date5s]),ROW()),"")</f>
        <v/>
      </c>
      <c r="CJ73" s="1" t="e">
        <f t="shared" si="87"/>
        <v>#N/A</v>
      </c>
      <c r="CK73" s="1" t="e">
        <f t="shared" ca="1" si="65"/>
        <v>#N/A</v>
      </c>
      <c r="CL73" s="1" t="e">
        <f t="shared" ca="1" si="66"/>
        <v>#N/A</v>
      </c>
      <c r="CM73" s="1" t="e">
        <f t="shared" ca="1" si="67"/>
        <v>#N/A</v>
      </c>
      <c r="CN73" s="1" t="e">
        <f t="shared" ca="1" si="68"/>
        <v>#N/A</v>
      </c>
      <c r="CO73" s="1" t="e">
        <f t="shared" ca="1" si="69"/>
        <v>#N/A</v>
      </c>
      <c r="CP73" s="1" t="e">
        <f t="shared" ca="1" si="70"/>
        <v>#N/A</v>
      </c>
      <c r="CQ73" s="1" t="e">
        <f t="shared" ca="1" si="71"/>
        <v>#N/A</v>
      </c>
      <c r="CR73" s="1" t="e">
        <f t="shared" ca="1" si="72"/>
        <v>#N/A</v>
      </c>
      <c r="CS73" s="1" t="e">
        <f t="shared" ca="1" si="73"/>
        <v>#N/A</v>
      </c>
      <c r="CU73" s="1" t="e">
        <f t="shared" ca="1" si="88"/>
        <v>#N/A</v>
      </c>
      <c r="CV73" s="1" t="e">
        <f t="shared" ca="1" si="74"/>
        <v>#N/A</v>
      </c>
      <c r="CW73" s="1" t="e">
        <f t="shared" ca="1" si="75"/>
        <v>#N/A</v>
      </c>
      <c r="CX73" s="1" t="e">
        <f t="shared" ca="1" si="76"/>
        <v>#N/A</v>
      </c>
      <c r="DI73" s="1" t="str">
        <f>IFERROR(IF(FIND(1920,Table1[Date 10s]),ROW()),"")</f>
        <v/>
      </c>
      <c r="DJ73" s="1" t="str">
        <f t="shared" ca="1" si="77"/>
        <v/>
      </c>
      <c r="DM73" s="1" t="str">
        <f>IFERROR(IF(FIND(1930,Table1[Date 10s]),ROW()),"")</f>
        <v/>
      </c>
      <c r="DN73" s="1" t="str">
        <f t="shared" ca="1" si="78"/>
        <v/>
      </c>
      <c r="DQ73" s="1" t="str">
        <f>IFERROR(IF(FIND(1940,Table1[Date 10s]),ROW()),"")</f>
        <v/>
      </c>
      <c r="DR73" s="1" t="str">
        <f t="shared" ca="1" si="79"/>
        <v/>
      </c>
      <c r="DU73" s="1" t="str">
        <f>IFERROR(IF(FIND(1950,Table1[Date 10s]),ROW()),"")</f>
        <v/>
      </c>
      <c r="DV73" s="1" t="str">
        <f t="shared" ca="1" si="80"/>
        <v/>
      </c>
      <c r="DY73" s="1" t="str">
        <f>IFERROR(IF(FIND(1960,Table1[Date 10s]),ROW()),"")</f>
        <v/>
      </c>
      <c r="DZ73" s="1" t="str">
        <f t="shared" ca="1" si="81"/>
        <v/>
      </c>
      <c r="EC73" s="1" t="str">
        <f>IFERROR(IF(FIND(1970,Table1[Date 10s]),ROW()),"")</f>
        <v/>
      </c>
      <c r="ED73" s="1" t="str">
        <f t="shared" ca="1" si="82"/>
        <v/>
      </c>
      <c r="EG73" s="1" t="str">
        <f>IFERROR(IF(FIND(1980,Table1[Date 10s]),ROW()),"")</f>
        <v/>
      </c>
      <c r="EH73" s="1" t="str">
        <f t="shared" ca="1" si="83"/>
        <v/>
      </c>
      <c r="EK73" s="1">
        <f>IFERROR(IF(FIND(1990,Table1[Date 10s]),ROW()),"")</f>
        <v>73</v>
      </c>
      <c r="EL73" s="1" t="str">
        <f t="shared" ca="1" si="84"/>
        <v/>
      </c>
      <c r="EO73" s="1" t="str">
        <f>IFERROR(IF(FIND(2000,Table1[Date 10s]),ROW()),"")</f>
        <v/>
      </c>
      <c r="EP73" s="1" t="str">
        <f t="shared" ca="1" si="85"/>
        <v/>
      </c>
      <c r="ES73" s="1" t="str">
        <f>IFERROR(IF(FIND(2010,Table1[Date 10s]),ROW()),"")</f>
        <v/>
      </c>
      <c r="ET73" s="1" t="str">
        <f t="shared" ca="1" si="86"/>
        <v/>
      </c>
      <c r="EU73" s="1"/>
    </row>
    <row r="74" spans="1:151">
      <c r="A74" s="1">
        <v>73</v>
      </c>
      <c r="B74" s="1">
        <v>8.4</v>
      </c>
      <c r="C74" s="1" t="s">
        <v>200</v>
      </c>
      <c r="D74" s="1" t="s">
        <v>201</v>
      </c>
      <c r="E74" s="1">
        <v>1981</v>
      </c>
      <c r="F74" s="1">
        <v>1980</v>
      </c>
      <c r="G74" s="1">
        <v>1980</v>
      </c>
      <c r="H74" s="1" t="s">
        <v>84</v>
      </c>
      <c r="I74" s="2">
        <v>118641</v>
      </c>
      <c r="K74" s="1">
        <f t="shared" si="64"/>
        <v>8.4</v>
      </c>
      <c r="L74" s="3">
        <f>Table1[[#This Row],[Votes]]</f>
        <v>118641</v>
      </c>
      <c r="CI74" s="1" t="str">
        <f>IFERROR(IF(FIND($CH$2,Table1[Date5s]),ROW()),"")</f>
        <v/>
      </c>
      <c r="CJ74" s="1" t="e">
        <f t="shared" si="87"/>
        <v>#N/A</v>
      </c>
      <c r="CK74" s="1" t="e">
        <f t="shared" ca="1" si="65"/>
        <v>#N/A</v>
      </c>
      <c r="CL74" s="1" t="e">
        <f t="shared" ca="1" si="66"/>
        <v>#N/A</v>
      </c>
      <c r="CM74" s="1" t="e">
        <f t="shared" ca="1" si="67"/>
        <v>#N/A</v>
      </c>
      <c r="CN74" s="1" t="e">
        <f t="shared" ca="1" si="68"/>
        <v>#N/A</v>
      </c>
      <c r="CO74" s="1" t="e">
        <f t="shared" ca="1" si="69"/>
        <v>#N/A</v>
      </c>
      <c r="CP74" s="1" t="e">
        <f t="shared" ca="1" si="70"/>
        <v>#N/A</v>
      </c>
      <c r="CQ74" s="1" t="e">
        <f t="shared" ca="1" si="71"/>
        <v>#N/A</v>
      </c>
      <c r="CR74" s="1" t="e">
        <f t="shared" ca="1" si="72"/>
        <v>#N/A</v>
      </c>
      <c r="CS74" s="1" t="e">
        <f t="shared" ca="1" si="73"/>
        <v>#N/A</v>
      </c>
      <c r="CU74" s="1" t="e">
        <f t="shared" ca="1" si="88"/>
        <v>#N/A</v>
      </c>
      <c r="CV74" s="1" t="e">
        <f t="shared" ca="1" si="74"/>
        <v>#N/A</v>
      </c>
      <c r="CW74" s="1" t="e">
        <f t="shared" ca="1" si="75"/>
        <v>#N/A</v>
      </c>
      <c r="CX74" s="1" t="e">
        <f t="shared" ca="1" si="76"/>
        <v>#N/A</v>
      </c>
      <c r="DI74" s="1" t="str">
        <f>IFERROR(IF(FIND(1920,Table1[Date 10s]),ROW()),"")</f>
        <v/>
      </c>
      <c r="DJ74" s="1" t="str">
        <f t="shared" ca="1" si="77"/>
        <v/>
      </c>
      <c r="DM74" s="1" t="str">
        <f>IFERROR(IF(FIND(1930,Table1[Date 10s]),ROW()),"")</f>
        <v/>
      </c>
      <c r="DN74" s="1" t="str">
        <f t="shared" ca="1" si="78"/>
        <v/>
      </c>
      <c r="DQ74" s="1" t="str">
        <f>IFERROR(IF(FIND(1940,Table1[Date 10s]),ROW()),"")</f>
        <v/>
      </c>
      <c r="DR74" s="1" t="str">
        <f t="shared" ca="1" si="79"/>
        <v/>
      </c>
      <c r="DU74" s="1" t="str">
        <f>IFERROR(IF(FIND(1950,Table1[Date 10s]),ROW()),"")</f>
        <v/>
      </c>
      <c r="DV74" s="1" t="str">
        <f t="shared" ca="1" si="80"/>
        <v/>
      </c>
      <c r="DY74" s="1" t="str">
        <f>IFERROR(IF(FIND(1960,Table1[Date 10s]),ROW()),"")</f>
        <v/>
      </c>
      <c r="DZ74" s="1" t="str">
        <f t="shared" ca="1" si="81"/>
        <v/>
      </c>
      <c r="EC74" s="1" t="str">
        <f>IFERROR(IF(FIND(1970,Table1[Date 10s]),ROW()),"")</f>
        <v/>
      </c>
      <c r="ED74" s="1" t="str">
        <f t="shared" ca="1" si="82"/>
        <v/>
      </c>
      <c r="EG74" s="1">
        <f>IFERROR(IF(FIND(1980,Table1[Date 10s]),ROW()),"")</f>
        <v>74</v>
      </c>
      <c r="EH74" s="1" t="str">
        <f t="shared" ca="1" si="83"/>
        <v/>
      </c>
      <c r="EK74" s="1" t="str">
        <f>IFERROR(IF(FIND(1990,Table1[Date 10s]),ROW()),"")</f>
        <v/>
      </c>
      <c r="EL74" s="1" t="str">
        <f t="shared" ca="1" si="84"/>
        <v/>
      </c>
      <c r="EO74" s="1" t="str">
        <f>IFERROR(IF(FIND(2000,Table1[Date 10s]),ROW()),"")</f>
        <v/>
      </c>
      <c r="EP74" s="1" t="str">
        <f t="shared" ca="1" si="85"/>
        <v/>
      </c>
      <c r="ES74" s="1" t="str">
        <f>IFERROR(IF(FIND(2010,Table1[Date 10s]),ROW()),"")</f>
        <v/>
      </c>
      <c r="ET74" s="1" t="str">
        <f t="shared" ca="1" si="86"/>
        <v/>
      </c>
      <c r="EU74" s="1"/>
    </row>
    <row r="75" spans="1:151">
      <c r="A75" s="1">
        <v>74</v>
      </c>
      <c r="B75" s="1">
        <v>8.3000000000000007</v>
      </c>
      <c r="C75" s="1" t="s">
        <v>202</v>
      </c>
      <c r="D75" s="1" t="s">
        <v>203</v>
      </c>
      <c r="E75" s="1">
        <v>1988</v>
      </c>
      <c r="F75" s="1">
        <v>1985</v>
      </c>
      <c r="G75" s="1">
        <v>1980</v>
      </c>
      <c r="H75" s="1" t="s">
        <v>204</v>
      </c>
      <c r="I75" s="2">
        <v>93024</v>
      </c>
      <c r="K75" s="1">
        <f t="shared" si="64"/>
        <v>8.3000000000000007</v>
      </c>
      <c r="L75" s="3">
        <f>Table1[[#This Row],[Votes]]</f>
        <v>93024</v>
      </c>
      <c r="CI75" s="1" t="str">
        <f>IFERROR(IF(FIND($CH$2,Table1[Date5s]),ROW()),"")</f>
        <v/>
      </c>
      <c r="CJ75" s="1" t="e">
        <f t="shared" si="87"/>
        <v>#N/A</v>
      </c>
      <c r="CK75" s="1" t="e">
        <f t="shared" ca="1" si="65"/>
        <v>#N/A</v>
      </c>
      <c r="CL75" s="1" t="e">
        <f t="shared" ca="1" si="66"/>
        <v>#N/A</v>
      </c>
      <c r="CM75" s="1" t="e">
        <f t="shared" ca="1" si="67"/>
        <v>#N/A</v>
      </c>
      <c r="CN75" s="1" t="e">
        <f t="shared" ca="1" si="68"/>
        <v>#N/A</v>
      </c>
      <c r="CO75" s="1" t="e">
        <f t="shared" ca="1" si="69"/>
        <v>#N/A</v>
      </c>
      <c r="CP75" s="1" t="e">
        <f t="shared" ca="1" si="70"/>
        <v>#N/A</v>
      </c>
      <c r="CQ75" s="1" t="e">
        <f t="shared" ca="1" si="71"/>
        <v>#N/A</v>
      </c>
      <c r="CR75" s="1" t="e">
        <f t="shared" ca="1" si="72"/>
        <v>#N/A</v>
      </c>
      <c r="CS75" s="1" t="e">
        <f t="shared" ca="1" si="73"/>
        <v>#N/A</v>
      </c>
      <c r="CU75" s="1" t="e">
        <f t="shared" ca="1" si="88"/>
        <v>#N/A</v>
      </c>
      <c r="CV75" s="1" t="e">
        <f t="shared" ca="1" si="74"/>
        <v>#N/A</v>
      </c>
      <c r="CW75" s="1" t="e">
        <f t="shared" ca="1" si="75"/>
        <v>#N/A</v>
      </c>
      <c r="CX75" s="1" t="e">
        <f t="shared" ca="1" si="76"/>
        <v>#N/A</v>
      </c>
      <c r="DI75" s="1" t="str">
        <f>IFERROR(IF(FIND(1920,Table1[Date 10s]),ROW()),"")</f>
        <v/>
      </c>
      <c r="DJ75" s="1" t="str">
        <f t="shared" ca="1" si="77"/>
        <v/>
      </c>
      <c r="DM75" s="1" t="str">
        <f>IFERROR(IF(FIND(1930,Table1[Date 10s]),ROW()),"")</f>
        <v/>
      </c>
      <c r="DN75" s="1" t="str">
        <f t="shared" ca="1" si="78"/>
        <v/>
      </c>
      <c r="DQ75" s="1" t="str">
        <f>IFERROR(IF(FIND(1940,Table1[Date 10s]),ROW()),"")</f>
        <v/>
      </c>
      <c r="DR75" s="1" t="str">
        <f t="shared" ca="1" si="79"/>
        <v/>
      </c>
      <c r="DU75" s="1" t="str">
        <f>IFERROR(IF(FIND(1950,Table1[Date 10s]),ROW()),"")</f>
        <v/>
      </c>
      <c r="DV75" s="1" t="str">
        <f t="shared" ca="1" si="80"/>
        <v/>
      </c>
      <c r="DY75" s="1" t="str">
        <f>IFERROR(IF(FIND(1960,Table1[Date 10s]),ROW()),"")</f>
        <v/>
      </c>
      <c r="DZ75" s="1" t="str">
        <f t="shared" ca="1" si="81"/>
        <v/>
      </c>
      <c r="EC75" s="1" t="str">
        <f>IFERROR(IF(FIND(1970,Table1[Date 10s]),ROW()),"")</f>
        <v/>
      </c>
      <c r="ED75" s="1" t="str">
        <f t="shared" ca="1" si="82"/>
        <v/>
      </c>
      <c r="EG75" s="1">
        <f>IFERROR(IF(FIND(1980,Table1[Date 10s]),ROW()),"")</f>
        <v>75</v>
      </c>
      <c r="EH75" s="1" t="str">
        <f t="shared" ca="1" si="83"/>
        <v/>
      </c>
      <c r="EK75" s="1" t="str">
        <f>IFERROR(IF(FIND(1990,Table1[Date 10s]),ROW()),"")</f>
        <v/>
      </c>
      <c r="EL75" s="1" t="str">
        <f t="shared" ca="1" si="84"/>
        <v/>
      </c>
      <c r="EO75" s="1" t="str">
        <f>IFERROR(IF(FIND(2000,Table1[Date 10s]),ROW()),"")</f>
        <v/>
      </c>
      <c r="EP75" s="1" t="str">
        <f t="shared" ca="1" si="85"/>
        <v/>
      </c>
      <c r="ES75" s="1" t="str">
        <f>IFERROR(IF(FIND(2010,Table1[Date 10s]),ROW()),"")</f>
        <v/>
      </c>
      <c r="ET75" s="1" t="str">
        <f t="shared" ca="1" si="86"/>
        <v/>
      </c>
      <c r="EU75" s="1"/>
    </row>
    <row r="76" spans="1:151">
      <c r="A76" s="1">
        <v>75</v>
      </c>
      <c r="B76" s="1">
        <v>8.3000000000000007</v>
      </c>
      <c r="C76" s="1" t="s">
        <v>205</v>
      </c>
      <c r="D76" s="1" t="s">
        <v>206</v>
      </c>
      <c r="E76" s="1">
        <v>1994</v>
      </c>
      <c r="F76" s="1">
        <v>1990</v>
      </c>
      <c r="G76" s="1">
        <v>1990</v>
      </c>
      <c r="H76" s="1" t="s">
        <v>11</v>
      </c>
      <c r="I76" s="2">
        <v>361740</v>
      </c>
      <c r="K76" s="1">
        <f t="shared" si="64"/>
        <v>8.3000000000000007</v>
      </c>
      <c r="L76" s="3">
        <f>Table1[[#This Row],[Votes]]</f>
        <v>361740</v>
      </c>
      <c r="CI76" s="1" t="str">
        <f>IFERROR(IF(FIND($CH$2,Table1[Date5s]),ROW()),"")</f>
        <v/>
      </c>
      <c r="CJ76" s="1" t="e">
        <f t="shared" si="87"/>
        <v>#N/A</v>
      </c>
      <c r="CK76" s="1" t="e">
        <f t="shared" ca="1" si="65"/>
        <v>#N/A</v>
      </c>
      <c r="CL76" s="1" t="e">
        <f t="shared" ca="1" si="66"/>
        <v>#N/A</v>
      </c>
      <c r="CM76" s="1" t="e">
        <f t="shared" ca="1" si="67"/>
        <v>#N/A</v>
      </c>
      <c r="CN76" s="1" t="e">
        <f t="shared" ca="1" si="68"/>
        <v>#N/A</v>
      </c>
      <c r="CO76" s="1" t="e">
        <f t="shared" ca="1" si="69"/>
        <v>#N/A</v>
      </c>
      <c r="CP76" s="1" t="e">
        <f t="shared" ca="1" si="70"/>
        <v>#N/A</v>
      </c>
      <c r="CQ76" s="1" t="e">
        <f t="shared" ca="1" si="71"/>
        <v>#N/A</v>
      </c>
      <c r="CR76" s="1" t="e">
        <f t="shared" ca="1" si="72"/>
        <v>#N/A</v>
      </c>
      <c r="CS76" s="1" t="e">
        <f t="shared" ca="1" si="73"/>
        <v>#N/A</v>
      </c>
      <c r="CU76" s="1" t="e">
        <f t="shared" ca="1" si="88"/>
        <v>#N/A</v>
      </c>
      <c r="CV76" s="1" t="e">
        <f t="shared" ca="1" si="74"/>
        <v>#N/A</v>
      </c>
      <c r="CW76" s="1" t="e">
        <f t="shared" ca="1" si="75"/>
        <v>#N/A</v>
      </c>
      <c r="CX76" s="1" t="e">
        <f t="shared" ca="1" si="76"/>
        <v>#N/A</v>
      </c>
      <c r="DI76" s="1" t="str">
        <f>IFERROR(IF(FIND(1920,Table1[Date 10s]),ROW()),"")</f>
        <v/>
      </c>
      <c r="DJ76" s="1" t="str">
        <f t="shared" ca="1" si="77"/>
        <v/>
      </c>
      <c r="DM76" s="1" t="str">
        <f>IFERROR(IF(FIND(1930,Table1[Date 10s]),ROW()),"")</f>
        <v/>
      </c>
      <c r="DN76" s="1" t="str">
        <f t="shared" ca="1" si="78"/>
        <v/>
      </c>
      <c r="DQ76" s="1" t="str">
        <f>IFERROR(IF(FIND(1940,Table1[Date 10s]),ROW()),"")</f>
        <v/>
      </c>
      <c r="DR76" s="1" t="str">
        <f t="shared" ca="1" si="79"/>
        <v/>
      </c>
      <c r="DU76" s="1" t="str">
        <f>IFERROR(IF(FIND(1950,Table1[Date 10s]),ROW()),"")</f>
        <v/>
      </c>
      <c r="DV76" s="1" t="str">
        <f t="shared" ca="1" si="80"/>
        <v/>
      </c>
      <c r="DY76" s="1" t="str">
        <f>IFERROR(IF(FIND(1960,Table1[Date 10s]),ROW()),"")</f>
        <v/>
      </c>
      <c r="DZ76" s="1" t="str">
        <f t="shared" ca="1" si="81"/>
        <v/>
      </c>
      <c r="EC76" s="1" t="str">
        <f>IFERROR(IF(FIND(1970,Table1[Date 10s]),ROW()),"")</f>
        <v/>
      </c>
      <c r="ED76" s="1" t="str">
        <f t="shared" ca="1" si="82"/>
        <v/>
      </c>
      <c r="EG76" s="1" t="str">
        <f>IFERROR(IF(FIND(1980,Table1[Date 10s]),ROW()),"")</f>
        <v/>
      </c>
      <c r="EH76" s="1" t="str">
        <f t="shared" ca="1" si="83"/>
        <v/>
      </c>
      <c r="EK76" s="1">
        <f>IFERROR(IF(FIND(1990,Table1[Date 10s]),ROW()),"")</f>
        <v>76</v>
      </c>
      <c r="EL76" s="1" t="str">
        <f t="shared" ca="1" si="84"/>
        <v/>
      </c>
      <c r="EO76" s="1" t="str">
        <f>IFERROR(IF(FIND(2000,Table1[Date 10s]),ROW()),"")</f>
        <v/>
      </c>
      <c r="EP76" s="1" t="str">
        <f t="shared" ca="1" si="85"/>
        <v/>
      </c>
      <c r="ES76" s="1" t="str">
        <f>IFERROR(IF(FIND(2010,Table1[Date 10s]),ROW()),"")</f>
        <v/>
      </c>
      <c r="ET76" s="1" t="str">
        <f t="shared" ca="1" si="86"/>
        <v/>
      </c>
      <c r="EU76" s="1"/>
    </row>
    <row r="77" spans="1:151">
      <c r="A77" s="1">
        <v>76</v>
      </c>
      <c r="B77" s="1">
        <v>8.3000000000000007</v>
      </c>
      <c r="C77" s="1" t="s">
        <v>207</v>
      </c>
      <c r="D77" s="1" t="s">
        <v>208</v>
      </c>
      <c r="E77" s="1">
        <v>1948</v>
      </c>
      <c r="F77" s="1">
        <v>1945</v>
      </c>
      <c r="G77" s="1">
        <v>1940</v>
      </c>
      <c r="H77" s="1" t="s">
        <v>209</v>
      </c>
      <c r="I77" s="2">
        <v>55469</v>
      </c>
      <c r="K77" s="1">
        <f t="shared" si="64"/>
        <v>8.3000000000000007</v>
      </c>
      <c r="L77" s="3">
        <f>Table1[[#This Row],[Votes]]</f>
        <v>55469</v>
      </c>
      <c r="CI77" s="1" t="str">
        <f>IFERROR(IF(FIND($CH$2,Table1[Date5s]),ROW()),"")</f>
        <v/>
      </c>
      <c r="CJ77" s="1" t="e">
        <f t="shared" si="87"/>
        <v>#N/A</v>
      </c>
      <c r="CK77" s="1" t="e">
        <f t="shared" ca="1" si="65"/>
        <v>#N/A</v>
      </c>
      <c r="CL77" s="1" t="e">
        <f t="shared" ca="1" si="66"/>
        <v>#N/A</v>
      </c>
      <c r="CM77" s="1" t="e">
        <f t="shared" ca="1" si="67"/>
        <v>#N/A</v>
      </c>
      <c r="CN77" s="1" t="e">
        <f t="shared" ca="1" si="68"/>
        <v>#N/A</v>
      </c>
      <c r="CO77" s="1" t="e">
        <f t="shared" ca="1" si="69"/>
        <v>#N/A</v>
      </c>
      <c r="CP77" s="1" t="e">
        <f t="shared" ca="1" si="70"/>
        <v>#N/A</v>
      </c>
      <c r="CQ77" s="1" t="e">
        <f t="shared" ca="1" si="71"/>
        <v>#N/A</v>
      </c>
      <c r="CR77" s="1" t="e">
        <f t="shared" ca="1" si="72"/>
        <v>#N/A</v>
      </c>
      <c r="CS77" s="1" t="e">
        <f t="shared" ca="1" si="73"/>
        <v>#N/A</v>
      </c>
      <c r="CU77" s="1" t="e">
        <f t="shared" ca="1" si="88"/>
        <v>#N/A</v>
      </c>
      <c r="CV77" s="1" t="e">
        <f t="shared" ca="1" si="74"/>
        <v>#N/A</v>
      </c>
      <c r="CW77" s="1" t="e">
        <f t="shared" ca="1" si="75"/>
        <v>#N/A</v>
      </c>
      <c r="CX77" s="1" t="e">
        <f t="shared" ca="1" si="76"/>
        <v>#N/A</v>
      </c>
      <c r="DI77" s="1" t="str">
        <f>IFERROR(IF(FIND(1920,Table1[Date 10s]),ROW()),"")</f>
        <v/>
      </c>
      <c r="DJ77" s="1" t="str">
        <f t="shared" ca="1" si="77"/>
        <v/>
      </c>
      <c r="DM77" s="1" t="str">
        <f>IFERROR(IF(FIND(1930,Table1[Date 10s]),ROW()),"")</f>
        <v/>
      </c>
      <c r="DN77" s="1" t="str">
        <f t="shared" ca="1" si="78"/>
        <v/>
      </c>
      <c r="DQ77" s="1">
        <f>IFERROR(IF(FIND(1940,Table1[Date 10s]),ROW()),"")</f>
        <v>77</v>
      </c>
      <c r="DR77" s="1" t="str">
        <f t="shared" ca="1" si="79"/>
        <v/>
      </c>
      <c r="DU77" s="1" t="str">
        <f>IFERROR(IF(FIND(1950,Table1[Date 10s]),ROW()),"")</f>
        <v/>
      </c>
      <c r="DV77" s="1" t="str">
        <f t="shared" ca="1" si="80"/>
        <v/>
      </c>
      <c r="DY77" s="1" t="str">
        <f>IFERROR(IF(FIND(1960,Table1[Date 10s]),ROW()),"")</f>
        <v/>
      </c>
      <c r="DZ77" s="1" t="str">
        <f t="shared" ca="1" si="81"/>
        <v/>
      </c>
      <c r="EC77" s="1" t="str">
        <f>IFERROR(IF(FIND(1970,Table1[Date 10s]),ROW()),"")</f>
        <v/>
      </c>
      <c r="ED77" s="1" t="str">
        <f t="shared" ca="1" si="82"/>
        <v/>
      </c>
      <c r="EG77" s="1" t="str">
        <f>IFERROR(IF(FIND(1980,Table1[Date 10s]),ROW()),"")</f>
        <v/>
      </c>
      <c r="EH77" s="1" t="str">
        <f t="shared" ca="1" si="83"/>
        <v/>
      </c>
      <c r="EK77" s="1" t="str">
        <f>IFERROR(IF(FIND(1990,Table1[Date 10s]),ROW()),"")</f>
        <v/>
      </c>
      <c r="EL77" s="1" t="str">
        <f t="shared" ca="1" si="84"/>
        <v/>
      </c>
      <c r="EO77" s="1" t="str">
        <f>IFERROR(IF(FIND(2000,Table1[Date 10s]),ROW()),"")</f>
        <v/>
      </c>
      <c r="EP77" s="1" t="str">
        <f t="shared" ca="1" si="85"/>
        <v/>
      </c>
      <c r="ES77" s="1" t="str">
        <f>IFERROR(IF(FIND(2010,Table1[Date 10s]),ROW()),"")</f>
        <v/>
      </c>
      <c r="ET77" s="1" t="str">
        <f t="shared" ca="1" si="86"/>
        <v/>
      </c>
      <c r="EU77" s="1"/>
    </row>
    <row r="78" spans="1:151">
      <c r="A78" s="1">
        <v>77</v>
      </c>
      <c r="B78" s="1">
        <v>8.3000000000000007</v>
      </c>
      <c r="C78" s="1" t="s">
        <v>210</v>
      </c>
      <c r="D78" s="1" t="s">
        <v>211</v>
      </c>
      <c r="E78" s="1">
        <v>1949</v>
      </c>
      <c r="F78" s="1">
        <v>1945</v>
      </c>
      <c r="G78" s="1">
        <v>1940</v>
      </c>
      <c r="H78" s="1" t="s">
        <v>212</v>
      </c>
      <c r="I78" s="2">
        <v>81076</v>
      </c>
      <c r="K78" s="1">
        <f t="shared" si="64"/>
        <v>8.3000000000000007</v>
      </c>
      <c r="L78" s="3">
        <f>Table1[[#This Row],[Votes]]</f>
        <v>81076</v>
      </c>
      <c r="CI78" s="1" t="str">
        <f>IFERROR(IF(FIND($CH$2,Table1[Date5s]),ROW()),"")</f>
        <v/>
      </c>
      <c r="CJ78" s="1" t="e">
        <f t="shared" si="87"/>
        <v>#N/A</v>
      </c>
      <c r="CK78" s="1" t="e">
        <f t="shared" ca="1" si="65"/>
        <v>#N/A</v>
      </c>
      <c r="CL78" s="1" t="e">
        <f t="shared" ca="1" si="66"/>
        <v>#N/A</v>
      </c>
      <c r="CM78" s="1" t="e">
        <f t="shared" ca="1" si="67"/>
        <v>#N/A</v>
      </c>
      <c r="CN78" s="1" t="e">
        <f t="shared" ca="1" si="68"/>
        <v>#N/A</v>
      </c>
      <c r="CO78" s="1" t="e">
        <f t="shared" ca="1" si="69"/>
        <v>#N/A</v>
      </c>
      <c r="CP78" s="1" t="e">
        <f t="shared" ca="1" si="70"/>
        <v>#N/A</v>
      </c>
      <c r="CQ78" s="1" t="e">
        <f t="shared" ca="1" si="71"/>
        <v>#N/A</v>
      </c>
      <c r="CR78" s="1" t="e">
        <f t="shared" ca="1" si="72"/>
        <v>#N/A</v>
      </c>
      <c r="CS78" s="1" t="e">
        <f t="shared" ca="1" si="73"/>
        <v>#N/A</v>
      </c>
      <c r="CU78" s="1" t="e">
        <f t="shared" ca="1" si="88"/>
        <v>#N/A</v>
      </c>
      <c r="CV78" s="1" t="e">
        <f t="shared" ca="1" si="74"/>
        <v>#N/A</v>
      </c>
      <c r="CW78" s="1" t="e">
        <f t="shared" ca="1" si="75"/>
        <v>#N/A</v>
      </c>
      <c r="CX78" s="1" t="e">
        <f t="shared" ca="1" si="76"/>
        <v>#N/A</v>
      </c>
      <c r="DI78" s="1" t="str">
        <f>IFERROR(IF(FIND(1920,Table1[Date 10s]),ROW()),"")</f>
        <v/>
      </c>
      <c r="DJ78" s="1" t="str">
        <f t="shared" ca="1" si="77"/>
        <v/>
      </c>
      <c r="DM78" s="1" t="str">
        <f>IFERROR(IF(FIND(1930,Table1[Date 10s]),ROW()),"")</f>
        <v/>
      </c>
      <c r="DN78" s="1" t="str">
        <f t="shared" ca="1" si="78"/>
        <v/>
      </c>
      <c r="DQ78" s="1">
        <f>IFERROR(IF(FIND(1940,Table1[Date 10s]),ROW()),"")</f>
        <v>78</v>
      </c>
      <c r="DR78" s="1" t="str">
        <f t="shared" ca="1" si="79"/>
        <v/>
      </c>
      <c r="DU78" s="1" t="str">
        <f>IFERROR(IF(FIND(1950,Table1[Date 10s]),ROW()),"")</f>
        <v/>
      </c>
      <c r="DV78" s="1" t="str">
        <f t="shared" ca="1" si="80"/>
        <v/>
      </c>
      <c r="DY78" s="1" t="str">
        <f>IFERROR(IF(FIND(1960,Table1[Date 10s]),ROW()),"")</f>
        <v/>
      </c>
      <c r="DZ78" s="1" t="str">
        <f t="shared" ca="1" si="81"/>
        <v/>
      </c>
      <c r="EC78" s="1" t="str">
        <f>IFERROR(IF(FIND(1970,Table1[Date 10s]),ROW()),"")</f>
        <v/>
      </c>
      <c r="ED78" s="1" t="str">
        <f t="shared" ca="1" si="82"/>
        <v/>
      </c>
      <c r="EG78" s="1" t="str">
        <f>IFERROR(IF(FIND(1980,Table1[Date 10s]),ROW()),"")</f>
        <v/>
      </c>
      <c r="EH78" s="1" t="str">
        <f t="shared" ca="1" si="83"/>
        <v/>
      </c>
      <c r="EK78" s="1" t="str">
        <f>IFERROR(IF(FIND(1990,Table1[Date 10s]),ROW()),"")</f>
        <v/>
      </c>
      <c r="EL78" s="1" t="str">
        <f t="shared" ca="1" si="84"/>
        <v/>
      </c>
      <c r="EO78" s="1" t="str">
        <f>IFERROR(IF(FIND(2000,Table1[Date 10s]),ROW()),"")</f>
        <v/>
      </c>
      <c r="EP78" s="1" t="str">
        <f t="shared" ca="1" si="85"/>
        <v/>
      </c>
      <c r="ES78" s="1" t="str">
        <f>IFERROR(IF(FIND(2010,Table1[Date 10s]),ROW()),"")</f>
        <v/>
      </c>
      <c r="ET78" s="1" t="str">
        <f t="shared" ca="1" si="86"/>
        <v/>
      </c>
      <c r="EU78" s="1"/>
    </row>
    <row r="79" spans="1:151">
      <c r="A79" s="1">
        <v>78</v>
      </c>
      <c r="B79" s="1">
        <v>8.3000000000000007</v>
      </c>
      <c r="C79" s="1" t="s">
        <v>213</v>
      </c>
      <c r="D79" s="1" t="s">
        <v>214</v>
      </c>
      <c r="E79" s="1">
        <v>1984</v>
      </c>
      <c r="F79" s="1">
        <v>1980</v>
      </c>
      <c r="G79" s="1">
        <v>1980</v>
      </c>
      <c r="H79" s="1" t="s">
        <v>215</v>
      </c>
      <c r="I79" s="2">
        <v>146293</v>
      </c>
      <c r="K79" s="1">
        <f t="shared" si="64"/>
        <v>8.3000000000000007</v>
      </c>
      <c r="L79" s="3">
        <f>Table1[[#This Row],[Votes]]</f>
        <v>146293</v>
      </c>
      <c r="CI79" s="1" t="str">
        <f>IFERROR(IF(FIND($CH$2,Table1[Date5s]),ROW()),"")</f>
        <v/>
      </c>
      <c r="CJ79" s="1" t="e">
        <f t="shared" si="87"/>
        <v>#N/A</v>
      </c>
      <c r="CK79" s="1" t="e">
        <f t="shared" ca="1" si="65"/>
        <v>#N/A</v>
      </c>
      <c r="CL79" s="1" t="e">
        <f t="shared" ca="1" si="66"/>
        <v>#N/A</v>
      </c>
      <c r="CM79" s="1" t="e">
        <f t="shared" ca="1" si="67"/>
        <v>#N/A</v>
      </c>
      <c r="CN79" s="1" t="e">
        <f t="shared" ca="1" si="68"/>
        <v>#N/A</v>
      </c>
      <c r="CO79" s="1" t="e">
        <f t="shared" ca="1" si="69"/>
        <v>#N/A</v>
      </c>
      <c r="CP79" s="1" t="e">
        <f t="shared" ca="1" si="70"/>
        <v>#N/A</v>
      </c>
      <c r="CQ79" s="1" t="e">
        <f t="shared" ca="1" si="71"/>
        <v>#N/A</v>
      </c>
      <c r="CR79" s="1" t="e">
        <f t="shared" ca="1" si="72"/>
        <v>#N/A</v>
      </c>
      <c r="CS79" s="1" t="e">
        <f t="shared" ca="1" si="73"/>
        <v>#N/A</v>
      </c>
      <c r="CU79" s="1" t="e">
        <f t="shared" ca="1" si="88"/>
        <v>#N/A</v>
      </c>
      <c r="CV79" s="1" t="e">
        <f t="shared" ca="1" si="74"/>
        <v>#N/A</v>
      </c>
      <c r="CW79" s="1" t="e">
        <f t="shared" ca="1" si="75"/>
        <v>#N/A</v>
      </c>
      <c r="CX79" s="1" t="e">
        <f t="shared" ca="1" si="76"/>
        <v>#N/A</v>
      </c>
      <c r="DI79" s="1" t="str">
        <f>IFERROR(IF(FIND(1920,Table1[Date 10s]),ROW()),"")</f>
        <v/>
      </c>
      <c r="DJ79" s="1" t="str">
        <f t="shared" ca="1" si="77"/>
        <v/>
      </c>
      <c r="DM79" s="1" t="str">
        <f>IFERROR(IF(FIND(1930,Table1[Date 10s]),ROW()),"")</f>
        <v/>
      </c>
      <c r="DN79" s="1" t="str">
        <f t="shared" ca="1" si="78"/>
        <v/>
      </c>
      <c r="DQ79" s="1" t="str">
        <f>IFERROR(IF(FIND(1940,Table1[Date 10s]),ROW()),"")</f>
        <v/>
      </c>
      <c r="DR79" s="1" t="str">
        <f t="shared" ca="1" si="79"/>
        <v/>
      </c>
      <c r="DU79" s="1" t="str">
        <f>IFERROR(IF(FIND(1950,Table1[Date 10s]),ROW()),"")</f>
        <v/>
      </c>
      <c r="DV79" s="1" t="str">
        <f t="shared" ca="1" si="80"/>
        <v/>
      </c>
      <c r="DY79" s="1" t="str">
        <f>IFERROR(IF(FIND(1960,Table1[Date 10s]),ROW()),"")</f>
        <v/>
      </c>
      <c r="DZ79" s="1" t="str">
        <f t="shared" ca="1" si="81"/>
        <v/>
      </c>
      <c r="EC79" s="1" t="str">
        <f>IFERROR(IF(FIND(1970,Table1[Date 10s]),ROW()),"")</f>
        <v/>
      </c>
      <c r="ED79" s="1" t="str">
        <f t="shared" ca="1" si="82"/>
        <v/>
      </c>
      <c r="EG79" s="1">
        <f>IFERROR(IF(FIND(1980,Table1[Date 10s]),ROW()),"")</f>
        <v>79</v>
      </c>
      <c r="EH79" s="1" t="str">
        <f t="shared" ca="1" si="83"/>
        <v/>
      </c>
      <c r="EK79" s="1" t="str">
        <f>IFERROR(IF(FIND(1990,Table1[Date 10s]),ROW()),"")</f>
        <v/>
      </c>
      <c r="EL79" s="1" t="str">
        <f t="shared" ca="1" si="84"/>
        <v/>
      </c>
      <c r="EO79" s="1" t="str">
        <f>IFERROR(IF(FIND(2000,Table1[Date 10s]),ROW()),"")</f>
        <v/>
      </c>
      <c r="EP79" s="1" t="str">
        <f t="shared" ca="1" si="85"/>
        <v/>
      </c>
      <c r="ES79" s="1" t="str">
        <f>IFERROR(IF(FIND(2010,Table1[Date 10s]),ROW()),"")</f>
        <v/>
      </c>
      <c r="ET79" s="1" t="str">
        <f t="shared" ca="1" si="86"/>
        <v/>
      </c>
      <c r="EU79" s="1"/>
    </row>
    <row r="80" spans="1:151">
      <c r="A80" s="1">
        <v>79</v>
      </c>
      <c r="B80" s="1">
        <v>8.3000000000000007</v>
      </c>
      <c r="C80" s="1" t="s">
        <v>216</v>
      </c>
      <c r="D80" s="1" t="s">
        <v>217</v>
      </c>
      <c r="E80" s="1">
        <v>2000</v>
      </c>
      <c r="F80" s="1">
        <v>2000</v>
      </c>
      <c r="G80" s="1">
        <v>2000</v>
      </c>
      <c r="H80" s="1" t="s">
        <v>108</v>
      </c>
      <c r="I80" s="2">
        <v>378814</v>
      </c>
      <c r="K80" s="1">
        <f t="shared" si="64"/>
        <v>8.3000000000000007</v>
      </c>
      <c r="L80" s="3">
        <f>Table1[[#This Row],[Votes]]</f>
        <v>378814</v>
      </c>
      <c r="CI80" s="1" t="str">
        <f>IFERROR(IF(FIND($CH$2,Table1[Date5s]),ROW()),"")</f>
        <v/>
      </c>
      <c r="CJ80" s="1" t="e">
        <f t="shared" si="87"/>
        <v>#N/A</v>
      </c>
      <c r="CK80" s="1" t="e">
        <f t="shared" ca="1" si="65"/>
        <v>#N/A</v>
      </c>
      <c r="CL80" s="1" t="e">
        <f t="shared" ca="1" si="66"/>
        <v>#N/A</v>
      </c>
      <c r="CM80" s="1" t="e">
        <f t="shared" ca="1" si="67"/>
        <v>#N/A</v>
      </c>
      <c r="CN80" s="1" t="e">
        <f t="shared" ca="1" si="68"/>
        <v>#N/A</v>
      </c>
      <c r="CO80" s="1" t="e">
        <f t="shared" ca="1" si="69"/>
        <v>#N/A</v>
      </c>
      <c r="CP80" s="1" t="e">
        <f t="shared" ca="1" si="70"/>
        <v>#N/A</v>
      </c>
      <c r="CQ80" s="1" t="e">
        <f t="shared" ca="1" si="71"/>
        <v>#N/A</v>
      </c>
      <c r="CR80" s="1" t="e">
        <f t="shared" ca="1" si="72"/>
        <v>#N/A</v>
      </c>
      <c r="CS80" s="1" t="e">
        <f t="shared" ca="1" si="73"/>
        <v>#N/A</v>
      </c>
      <c r="CU80" s="1" t="e">
        <f t="shared" ca="1" si="88"/>
        <v>#N/A</v>
      </c>
      <c r="CV80" s="1" t="e">
        <f t="shared" ca="1" si="74"/>
        <v>#N/A</v>
      </c>
      <c r="CW80" s="1" t="e">
        <f t="shared" ca="1" si="75"/>
        <v>#N/A</v>
      </c>
      <c r="CX80" s="1" t="e">
        <f t="shared" ca="1" si="76"/>
        <v>#N/A</v>
      </c>
      <c r="DI80" s="1" t="str">
        <f>IFERROR(IF(FIND(1920,Table1[Date 10s]),ROW()),"")</f>
        <v/>
      </c>
      <c r="DJ80" s="1" t="str">
        <f t="shared" ca="1" si="77"/>
        <v/>
      </c>
      <c r="DM80" s="1" t="str">
        <f>IFERROR(IF(FIND(1930,Table1[Date 10s]),ROW()),"")</f>
        <v/>
      </c>
      <c r="DN80" s="1" t="str">
        <f t="shared" ca="1" si="78"/>
        <v/>
      </c>
      <c r="DQ80" s="1" t="str">
        <f>IFERROR(IF(FIND(1940,Table1[Date 10s]),ROW()),"")</f>
        <v/>
      </c>
      <c r="DR80" s="1" t="str">
        <f t="shared" ca="1" si="79"/>
        <v/>
      </c>
      <c r="DU80" s="1" t="str">
        <f>IFERROR(IF(FIND(1950,Table1[Date 10s]),ROW()),"")</f>
        <v/>
      </c>
      <c r="DV80" s="1" t="str">
        <f t="shared" ca="1" si="80"/>
        <v/>
      </c>
      <c r="DY80" s="1" t="str">
        <f>IFERROR(IF(FIND(1960,Table1[Date 10s]),ROW()),"")</f>
        <v/>
      </c>
      <c r="DZ80" s="1" t="str">
        <f t="shared" ca="1" si="81"/>
        <v/>
      </c>
      <c r="EC80" s="1" t="str">
        <f>IFERROR(IF(FIND(1970,Table1[Date 10s]),ROW()),"")</f>
        <v/>
      </c>
      <c r="ED80" s="1" t="str">
        <f t="shared" ca="1" si="82"/>
        <v/>
      </c>
      <c r="EG80" s="1" t="str">
        <f>IFERROR(IF(FIND(1980,Table1[Date 10s]),ROW()),"")</f>
        <v/>
      </c>
      <c r="EH80" s="1" t="str">
        <f t="shared" ca="1" si="83"/>
        <v/>
      </c>
      <c r="EK80" s="1" t="str">
        <f>IFERROR(IF(FIND(1990,Table1[Date 10s]),ROW()),"")</f>
        <v/>
      </c>
      <c r="EL80" s="1" t="str">
        <f t="shared" ca="1" si="84"/>
        <v/>
      </c>
      <c r="EO80" s="1">
        <f>IFERROR(IF(FIND(2000,Table1[Date 10s]),ROW()),"")</f>
        <v>80</v>
      </c>
      <c r="EP80" s="1" t="str">
        <f t="shared" ca="1" si="85"/>
        <v/>
      </c>
      <c r="ES80" s="1" t="str">
        <f>IFERROR(IF(FIND(2010,Table1[Date 10s]),ROW()),"")</f>
        <v/>
      </c>
      <c r="ET80" s="1" t="str">
        <f t="shared" ca="1" si="86"/>
        <v/>
      </c>
      <c r="EU80" s="1"/>
    </row>
    <row r="81" spans="1:151">
      <c r="A81" s="1">
        <v>80</v>
      </c>
      <c r="B81" s="1">
        <v>8.3000000000000007</v>
      </c>
      <c r="C81" s="1" t="s">
        <v>218</v>
      </c>
      <c r="D81" s="1" t="s">
        <v>219</v>
      </c>
      <c r="E81" s="1">
        <v>1983</v>
      </c>
      <c r="F81" s="1">
        <v>1980</v>
      </c>
      <c r="G81" s="1">
        <v>1980</v>
      </c>
      <c r="H81" s="1" t="s">
        <v>220</v>
      </c>
      <c r="I81" s="2">
        <v>410111</v>
      </c>
      <c r="K81" s="1">
        <f t="shared" si="64"/>
        <v>8.3000000000000007</v>
      </c>
      <c r="L81" s="3">
        <f>Table1[[#This Row],[Votes]]</f>
        <v>410111</v>
      </c>
      <c r="CI81" s="1" t="str">
        <f>IFERROR(IF(FIND($CH$2,Table1[Date5s]),ROW()),"")</f>
        <v/>
      </c>
      <c r="CJ81" s="1" t="e">
        <f t="shared" si="87"/>
        <v>#N/A</v>
      </c>
      <c r="CK81" s="1" t="e">
        <f t="shared" ca="1" si="65"/>
        <v>#N/A</v>
      </c>
      <c r="CL81" s="1" t="e">
        <f t="shared" ca="1" si="66"/>
        <v>#N/A</v>
      </c>
      <c r="CM81" s="1" t="e">
        <f t="shared" ca="1" si="67"/>
        <v>#N/A</v>
      </c>
      <c r="CN81" s="1" t="e">
        <f t="shared" ca="1" si="68"/>
        <v>#N/A</v>
      </c>
      <c r="CO81" s="1" t="e">
        <f t="shared" ca="1" si="69"/>
        <v>#N/A</v>
      </c>
      <c r="CP81" s="1" t="e">
        <f t="shared" ca="1" si="70"/>
        <v>#N/A</v>
      </c>
      <c r="CQ81" s="1" t="e">
        <f t="shared" ca="1" si="71"/>
        <v>#N/A</v>
      </c>
      <c r="CR81" s="1" t="e">
        <f t="shared" ca="1" si="72"/>
        <v>#N/A</v>
      </c>
      <c r="CS81" s="1" t="e">
        <f t="shared" ca="1" si="73"/>
        <v>#N/A</v>
      </c>
      <c r="CU81" s="1" t="e">
        <f t="shared" ca="1" si="88"/>
        <v>#N/A</v>
      </c>
      <c r="CV81" s="1" t="e">
        <f t="shared" ca="1" si="74"/>
        <v>#N/A</v>
      </c>
      <c r="CW81" s="1" t="e">
        <f t="shared" ca="1" si="75"/>
        <v>#N/A</v>
      </c>
      <c r="CX81" s="1" t="e">
        <f t="shared" ca="1" si="76"/>
        <v>#N/A</v>
      </c>
      <c r="DI81" s="1" t="str">
        <f>IFERROR(IF(FIND(1920,Table1[Date 10s]),ROW()),"")</f>
        <v/>
      </c>
      <c r="DJ81" s="1" t="str">
        <f t="shared" ca="1" si="77"/>
        <v/>
      </c>
      <c r="DM81" s="1" t="str">
        <f>IFERROR(IF(FIND(1930,Table1[Date 10s]),ROW()),"")</f>
        <v/>
      </c>
      <c r="DN81" s="1" t="str">
        <f t="shared" ca="1" si="78"/>
        <v/>
      </c>
      <c r="DQ81" s="1" t="str">
        <f>IFERROR(IF(FIND(1940,Table1[Date 10s]),ROW()),"")</f>
        <v/>
      </c>
      <c r="DR81" s="1" t="str">
        <f t="shared" ca="1" si="79"/>
        <v/>
      </c>
      <c r="DU81" s="1" t="str">
        <f>IFERROR(IF(FIND(1950,Table1[Date 10s]),ROW()),"")</f>
        <v/>
      </c>
      <c r="DV81" s="1" t="str">
        <f t="shared" ca="1" si="80"/>
        <v/>
      </c>
      <c r="DY81" s="1" t="str">
        <f>IFERROR(IF(FIND(1960,Table1[Date 10s]),ROW()),"")</f>
        <v/>
      </c>
      <c r="DZ81" s="1" t="str">
        <f t="shared" ca="1" si="81"/>
        <v/>
      </c>
      <c r="EC81" s="1" t="str">
        <f>IFERROR(IF(FIND(1970,Table1[Date 10s]),ROW()),"")</f>
        <v/>
      </c>
      <c r="ED81" s="1" t="str">
        <f t="shared" ca="1" si="82"/>
        <v/>
      </c>
      <c r="EG81" s="1">
        <f>IFERROR(IF(FIND(1980,Table1[Date 10s]),ROW()),"")</f>
        <v>81</v>
      </c>
      <c r="EH81" s="1" t="str">
        <f t="shared" ca="1" si="83"/>
        <v/>
      </c>
      <c r="EK81" s="1" t="str">
        <f>IFERROR(IF(FIND(1990,Table1[Date 10s]),ROW()),"")</f>
        <v/>
      </c>
      <c r="EL81" s="1" t="str">
        <f t="shared" ca="1" si="84"/>
        <v/>
      </c>
      <c r="EO81" s="1" t="str">
        <f>IFERROR(IF(FIND(2000,Table1[Date 10s]),ROW()),"")</f>
        <v/>
      </c>
      <c r="EP81" s="1" t="str">
        <f t="shared" ca="1" si="85"/>
        <v/>
      </c>
      <c r="ES81" s="1" t="str">
        <f>IFERROR(IF(FIND(2010,Table1[Date 10s]),ROW()),"")</f>
        <v/>
      </c>
      <c r="ET81" s="1" t="str">
        <f t="shared" ca="1" si="86"/>
        <v/>
      </c>
      <c r="EU81" s="1"/>
    </row>
    <row r="82" spans="1:151">
      <c r="A82" s="1">
        <v>81</v>
      </c>
      <c r="B82" s="1">
        <v>8.3000000000000007</v>
      </c>
      <c r="C82" s="1" t="s">
        <v>221</v>
      </c>
      <c r="D82" s="1" t="s">
        <v>222</v>
      </c>
      <c r="E82" s="1">
        <v>2004</v>
      </c>
      <c r="F82" s="1">
        <v>2000</v>
      </c>
      <c r="G82" s="1">
        <v>2000</v>
      </c>
      <c r="H82" s="1" t="s">
        <v>223</v>
      </c>
      <c r="I82" s="2">
        <v>437665</v>
      </c>
      <c r="K82" s="1">
        <f t="shared" si="64"/>
        <v>8.3000000000000007</v>
      </c>
      <c r="L82" s="3">
        <f>Table1[[#This Row],[Votes]]</f>
        <v>437665</v>
      </c>
      <c r="CI82" s="1" t="str">
        <f>IFERROR(IF(FIND($CH$2,Table1[Date5s]),ROW()),"")</f>
        <v/>
      </c>
      <c r="CJ82" s="1" t="e">
        <f t="shared" si="87"/>
        <v>#N/A</v>
      </c>
      <c r="CK82" s="1" t="e">
        <f t="shared" ca="1" si="65"/>
        <v>#N/A</v>
      </c>
      <c r="CL82" s="1" t="e">
        <f t="shared" ca="1" si="66"/>
        <v>#N/A</v>
      </c>
      <c r="CM82" s="1" t="e">
        <f t="shared" ca="1" si="67"/>
        <v>#N/A</v>
      </c>
      <c r="CN82" s="1" t="e">
        <f t="shared" ca="1" si="68"/>
        <v>#N/A</v>
      </c>
      <c r="CO82" s="1" t="e">
        <f t="shared" ca="1" si="69"/>
        <v>#N/A</v>
      </c>
      <c r="CP82" s="1" t="e">
        <f t="shared" ca="1" si="70"/>
        <v>#N/A</v>
      </c>
      <c r="CQ82" s="1" t="e">
        <f t="shared" ca="1" si="71"/>
        <v>#N/A</v>
      </c>
      <c r="CR82" s="1" t="e">
        <f t="shared" ca="1" si="72"/>
        <v>#N/A</v>
      </c>
      <c r="CS82" s="1" t="e">
        <f t="shared" ca="1" si="73"/>
        <v>#N/A</v>
      </c>
      <c r="CU82" s="1" t="e">
        <f t="shared" ca="1" si="88"/>
        <v>#N/A</v>
      </c>
      <c r="CV82" s="1" t="e">
        <f t="shared" ca="1" si="74"/>
        <v>#N/A</v>
      </c>
      <c r="CW82" s="1" t="e">
        <f t="shared" ca="1" si="75"/>
        <v>#N/A</v>
      </c>
      <c r="CX82" s="1" t="e">
        <f t="shared" ca="1" si="76"/>
        <v>#N/A</v>
      </c>
      <c r="DI82" s="1" t="str">
        <f>IFERROR(IF(FIND(1920,Table1[Date 10s]),ROW()),"")</f>
        <v/>
      </c>
      <c r="DJ82" s="1" t="str">
        <f t="shared" ca="1" si="77"/>
        <v/>
      </c>
      <c r="DM82" s="1" t="str">
        <f>IFERROR(IF(FIND(1930,Table1[Date 10s]),ROW()),"")</f>
        <v/>
      </c>
      <c r="DN82" s="1" t="str">
        <f t="shared" ca="1" si="78"/>
        <v/>
      </c>
      <c r="DQ82" s="1" t="str">
        <f>IFERROR(IF(FIND(1940,Table1[Date 10s]),ROW()),"")</f>
        <v/>
      </c>
      <c r="DR82" s="1" t="str">
        <f t="shared" ca="1" si="79"/>
        <v/>
      </c>
      <c r="DU82" s="1" t="str">
        <f>IFERROR(IF(FIND(1950,Table1[Date 10s]),ROW()),"")</f>
        <v/>
      </c>
      <c r="DV82" s="1" t="str">
        <f t="shared" ca="1" si="80"/>
        <v/>
      </c>
      <c r="DY82" s="1" t="str">
        <f>IFERROR(IF(FIND(1960,Table1[Date 10s]),ROW()),"")</f>
        <v/>
      </c>
      <c r="DZ82" s="1" t="str">
        <f t="shared" ca="1" si="81"/>
        <v/>
      </c>
      <c r="EC82" s="1" t="str">
        <f>IFERROR(IF(FIND(1970,Table1[Date 10s]),ROW()),"")</f>
        <v/>
      </c>
      <c r="ED82" s="1" t="str">
        <f t="shared" ca="1" si="82"/>
        <v/>
      </c>
      <c r="EG82" s="1" t="str">
        <f>IFERROR(IF(FIND(1980,Table1[Date 10s]),ROW()),"")</f>
        <v/>
      </c>
      <c r="EH82" s="1" t="str">
        <f t="shared" ca="1" si="83"/>
        <v/>
      </c>
      <c r="EK82" s="1" t="str">
        <f>IFERROR(IF(FIND(1990,Table1[Date 10s]),ROW()),"")</f>
        <v/>
      </c>
      <c r="EL82" s="1" t="str">
        <f t="shared" ca="1" si="84"/>
        <v/>
      </c>
      <c r="EO82" s="1">
        <f>IFERROR(IF(FIND(2000,Table1[Date 10s]),ROW()),"")</f>
        <v>82</v>
      </c>
      <c r="EP82" s="1" t="str">
        <f t="shared" ca="1" si="85"/>
        <v/>
      </c>
      <c r="ES82" s="1" t="str">
        <f>IFERROR(IF(FIND(2010,Table1[Date 10s]),ROW()),"")</f>
        <v/>
      </c>
      <c r="ET82" s="1" t="str">
        <f t="shared" ca="1" si="86"/>
        <v/>
      </c>
      <c r="EU82" s="1"/>
    </row>
    <row r="83" spans="1:151">
      <c r="A83" s="1">
        <v>82</v>
      </c>
      <c r="B83" s="1">
        <v>8.3000000000000007</v>
      </c>
      <c r="C83" s="1" t="s">
        <v>224</v>
      </c>
      <c r="D83" s="1" t="s">
        <v>225</v>
      </c>
      <c r="E83" s="1">
        <v>1987</v>
      </c>
      <c r="F83" s="1">
        <v>1985</v>
      </c>
      <c r="G83" s="1">
        <v>1980</v>
      </c>
      <c r="H83" s="1" t="s">
        <v>226</v>
      </c>
      <c r="I83" s="2">
        <v>305714</v>
      </c>
      <c r="K83" s="1">
        <f t="shared" si="64"/>
        <v>8.3000000000000007</v>
      </c>
      <c r="L83" s="3">
        <f>Table1[[#This Row],[Votes]]</f>
        <v>305714</v>
      </c>
      <c r="CI83" s="1" t="str">
        <f>IFERROR(IF(FIND($CH$2,Table1[Date5s]),ROW()),"")</f>
        <v/>
      </c>
      <c r="CJ83" s="1" t="e">
        <f t="shared" si="87"/>
        <v>#N/A</v>
      </c>
      <c r="CK83" s="1" t="e">
        <f t="shared" ca="1" si="65"/>
        <v>#N/A</v>
      </c>
      <c r="CL83" s="1" t="e">
        <f t="shared" ca="1" si="66"/>
        <v>#N/A</v>
      </c>
      <c r="CM83" s="1" t="e">
        <f t="shared" ca="1" si="67"/>
        <v>#N/A</v>
      </c>
      <c r="CN83" s="1" t="e">
        <f t="shared" ca="1" si="68"/>
        <v>#N/A</v>
      </c>
      <c r="CO83" s="1" t="e">
        <f t="shared" ca="1" si="69"/>
        <v>#N/A</v>
      </c>
      <c r="CP83" s="1" t="e">
        <f t="shared" ca="1" si="70"/>
        <v>#N/A</v>
      </c>
      <c r="CQ83" s="1" t="e">
        <f t="shared" ca="1" si="71"/>
        <v>#N/A</v>
      </c>
      <c r="CR83" s="1" t="e">
        <f t="shared" ca="1" si="72"/>
        <v>#N/A</v>
      </c>
      <c r="CS83" s="1" t="e">
        <f t="shared" ca="1" si="73"/>
        <v>#N/A</v>
      </c>
      <c r="CU83" s="1" t="e">
        <f t="shared" ca="1" si="88"/>
        <v>#N/A</v>
      </c>
      <c r="CV83" s="1" t="e">
        <f t="shared" ca="1" si="74"/>
        <v>#N/A</v>
      </c>
      <c r="CW83" s="1" t="e">
        <f t="shared" ca="1" si="75"/>
        <v>#N/A</v>
      </c>
      <c r="CX83" s="1" t="e">
        <f t="shared" ca="1" si="76"/>
        <v>#N/A</v>
      </c>
      <c r="DI83" s="1" t="str">
        <f>IFERROR(IF(FIND(1920,Table1[Date 10s]),ROW()),"")</f>
        <v/>
      </c>
      <c r="DJ83" s="1" t="str">
        <f t="shared" ca="1" si="77"/>
        <v/>
      </c>
      <c r="DM83" s="1" t="str">
        <f>IFERROR(IF(FIND(1930,Table1[Date 10s]),ROW()),"")</f>
        <v/>
      </c>
      <c r="DN83" s="1" t="str">
        <f t="shared" ca="1" si="78"/>
        <v/>
      </c>
      <c r="DQ83" s="1" t="str">
        <f>IFERROR(IF(FIND(1940,Table1[Date 10s]),ROW()),"")</f>
        <v/>
      </c>
      <c r="DR83" s="1" t="str">
        <f t="shared" ca="1" si="79"/>
        <v/>
      </c>
      <c r="DU83" s="1" t="str">
        <f>IFERROR(IF(FIND(1950,Table1[Date 10s]),ROW()),"")</f>
        <v/>
      </c>
      <c r="DV83" s="1" t="str">
        <f t="shared" ca="1" si="80"/>
        <v/>
      </c>
      <c r="DY83" s="1" t="str">
        <f>IFERROR(IF(FIND(1960,Table1[Date 10s]),ROW()),"")</f>
        <v/>
      </c>
      <c r="DZ83" s="1" t="str">
        <f t="shared" ca="1" si="81"/>
        <v/>
      </c>
      <c r="EC83" s="1" t="str">
        <f>IFERROR(IF(FIND(1970,Table1[Date 10s]),ROW()),"")</f>
        <v/>
      </c>
      <c r="ED83" s="1" t="str">
        <f t="shared" ca="1" si="82"/>
        <v/>
      </c>
      <c r="EG83" s="1">
        <f>IFERROR(IF(FIND(1980,Table1[Date 10s]),ROW()),"")</f>
        <v>83</v>
      </c>
      <c r="EH83" s="1" t="str">
        <f t="shared" ca="1" si="83"/>
        <v/>
      </c>
      <c r="EK83" s="1" t="str">
        <f>IFERROR(IF(FIND(1990,Table1[Date 10s]),ROW()),"")</f>
        <v/>
      </c>
      <c r="EL83" s="1" t="str">
        <f t="shared" ca="1" si="84"/>
        <v/>
      </c>
      <c r="EO83" s="1" t="str">
        <f>IFERROR(IF(FIND(2000,Table1[Date 10s]),ROW()),"")</f>
        <v/>
      </c>
      <c r="EP83" s="1" t="str">
        <f t="shared" ca="1" si="85"/>
        <v/>
      </c>
      <c r="ES83" s="1" t="str">
        <f>IFERROR(IF(FIND(2010,Table1[Date 10s]),ROW()),"")</f>
        <v/>
      </c>
      <c r="ET83" s="1" t="str">
        <f t="shared" ca="1" si="86"/>
        <v/>
      </c>
      <c r="EU83" s="1"/>
    </row>
    <row r="84" spans="1:151">
      <c r="A84" s="1">
        <v>83</v>
      </c>
      <c r="B84" s="1">
        <v>8.3000000000000007</v>
      </c>
      <c r="C84" s="1" t="s">
        <v>227</v>
      </c>
      <c r="D84" s="1" t="s">
        <v>228</v>
      </c>
      <c r="E84" s="1">
        <v>1995</v>
      </c>
      <c r="F84" s="1">
        <v>1995</v>
      </c>
      <c r="G84" s="1">
        <v>1990</v>
      </c>
      <c r="H84" s="1" t="s">
        <v>73</v>
      </c>
      <c r="I84" s="2">
        <v>480170</v>
      </c>
      <c r="K84" s="1">
        <f t="shared" si="64"/>
        <v>8.3000000000000007</v>
      </c>
      <c r="L84" s="3">
        <f>Table1[[#This Row],[Votes]]</f>
        <v>480170</v>
      </c>
      <c r="CI84" s="1" t="str">
        <f>IFERROR(IF(FIND($CH$2,Table1[Date5s]),ROW()),"")</f>
        <v/>
      </c>
      <c r="CJ84" s="1" t="e">
        <f t="shared" si="87"/>
        <v>#N/A</v>
      </c>
      <c r="CK84" s="1" t="e">
        <f t="shared" ca="1" si="65"/>
        <v>#N/A</v>
      </c>
      <c r="CL84" s="1" t="e">
        <f t="shared" ca="1" si="66"/>
        <v>#N/A</v>
      </c>
      <c r="CM84" s="1" t="e">
        <f t="shared" ca="1" si="67"/>
        <v>#N/A</v>
      </c>
      <c r="CN84" s="1" t="e">
        <f t="shared" ca="1" si="68"/>
        <v>#N/A</v>
      </c>
      <c r="CO84" s="1" t="e">
        <f t="shared" ca="1" si="69"/>
        <v>#N/A</v>
      </c>
      <c r="CP84" s="1" t="e">
        <f t="shared" ca="1" si="70"/>
        <v>#N/A</v>
      </c>
      <c r="CQ84" s="1" t="e">
        <f t="shared" ca="1" si="71"/>
        <v>#N/A</v>
      </c>
      <c r="CR84" s="1" t="e">
        <f t="shared" ca="1" si="72"/>
        <v>#N/A</v>
      </c>
      <c r="CS84" s="1" t="e">
        <f t="shared" ca="1" si="73"/>
        <v>#N/A</v>
      </c>
      <c r="CU84" s="1" t="e">
        <f t="shared" ca="1" si="88"/>
        <v>#N/A</v>
      </c>
      <c r="CV84" s="1" t="e">
        <f t="shared" ca="1" si="74"/>
        <v>#N/A</v>
      </c>
      <c r="CW84" s="1" t="e">
        <f t="shared" ca="1" si="75"/>
        <v>#N/A</v>
      </c>
      <c r="CX84" s="1" t="e">
        <f t="shared" ca="1" si="76"/>
        <v>#N/A</v>
      </c>
      <c r="DI84" s="1" t="str">
        <f>IFERROR(IF(FIND(1920,Table1[Date 10s]),ROW()),"")</f>
        <v/>
      </c>
      <c r="DJ84" s="1" t="str">
        <f t="shared" ca="1" si="77"/>
        <v/>
      </c>
      <c r="DM84" s="1" t="str">
        <f>IFERROR(IF(FIND(1930,Table1[Date 10s]),ROW()),"")</f>
        <v/>
      </c>
      <c r="DN84" s="1" t="str">
        <f t="shared" ca="1" si="78"/>
        <v/>
      </c>
      <c r="DQ84" s="1" t="str">
        <f>IFERROR(IF(FIND(1940,Table1[Date 10s]),ROW()),"")</f>
        <v/>
      </c>
      <c r="DR84" s="1" t="str">
        <f t="shared" ca="1" si="79"/>
        <v/>
      </c>
      <c r="DU84" s="1" t="str">
        <f>IFERROR(IF(FIND(1950,Table1[Date 10s]),ROW()),"")</f>
        <v/>
      </c>
      <c r="DV84" s="1" t="str">
        <f t="shared" ca="1" si="80"/>
        <v/>
      </c>
      <c r="DY84" s="1" t="str">
        <f>IFERROR(IF(FIND(1960,Table1[Date 10s]),ROW()),"")</f>
        <v/>
      </c>
      <c r="DZ84" s="1" t="str">
        <f t="shared" ca="1" si="81"/>
        <v/>
      </c>
      <c r="EC84" s="1" t="str">
        <f>IFERROR(IF(FIND(1970,Table1[Date 10s]),ROW()),"")</f>
        <v/>
      </c>
      <c r="ED84" s="1" t="str">
        <f t="shared" ca="1" si="82"/>
        <v/>
      </c>
      <c r="EG84" s="1" t="str">
        <f>IFERROR(IF(FIND(1980,Table1[Date 10s]),ROW()),"")</f>
        <v/>
      </c>
      <c r="EH84" s="1" t="str">
        <f t="shared" ca="1" si="83"/>
        <v/>
      </c>
      <c r="EK84" s="1">
        <f>IFERROR(IF(FIND(1990,Table1[Date 10s]),ROW()),"")</f>
        <v>84</v>
      </c>
      <c r="EL84" s="1" t="str">
        <f t="shared" ca="1" si="84"/>
        <v/>
      </c>
      <c r="EO84" s="1" t="str">
        <f>IFERROR(IF(FIND(2000,Table1[Date 10s]),ROW()),"")</f>
        <v/>
      </c>
      <c r="EP84" s="1" t="str">
        <f t="shared" ca="1" si="85"/>
        <v/>
      </c>
      <c r="ES84" s="1" t="str">
        <f>IFERROR(IF(FIND(2010,Table1[Date 10s]),ROW()),"")</f>
        <v/>
      </c>
      <c r="ET84" s="1" t="str">
        <f t="shared" ca="1" si="86"/>
        <v/>
      </c>
      <c r="EU84" s="1"/>
    </row>
    <row r="85" spans="1:151">
      <c r="A85" s="1">
        <v>84</v>
      </c>
      <c r="B85" s="1">
        <v>8.3000000000000007</v>
      </c>
      <c r="C85" s="1" t="s">
        <v>229</v>
      </c>
      <c r="D85" s="1" t="s">
        <v>230</v>
      </c>
      <c r="E85" s="1">
        <v>1997</v>
      </c>
      <c r="F85" s="1">
        <v>1995</v>
      </c>
      <c r="G85" s="1">
        <v>1990</v>
      </c>
      <c r="H85" s="1" t="s">
        <v>142</v>
      </c>
      <c r="I85" s="2">
        <v>296956</v>
      </c>
      <c r="K85" s="1">
        <f t="shared" si="64"/>
        <v>8.3000000000000007</v>
      </c>
      <c r="L85" s="3">
        <f>Table1[[#This Row],[Votes]]</f>
        <v>296956</v>
      </c>
      <c r="CI85" s="1" t="str">
        <f>IFERROR(IF(FIND($CH$2,Table1[Date5s]),ROW()),"")</f>
        <v/>
      </c>
      <c r="CJ85" s="1" t="e">
        <f t="shared" si="87"/>
        <v>#N/A</v>
      </c>
      <c r="CK85" s="1" t="e">
        <f t="shared" ca="1" si="65"/>
        <v>#N/A</v>
      </c>
      <c r="CL85" s="1" t="e">
        <f t="shared" ca="1" si="66"/>
        <v>#N/A</v>
      </c>
      <c r="CM85" s="1" t="e">
        <f t="shared" ca="1" si="67"/>
        <v>#N/A</v>
      </c>
      <c r="CN85" s="1" t="e">
        <f t="shared" ca="1" si="68"/>
        <v>#N/A</v>
      </c>
      <c r="CO85" s="1" t="e">
        <f t="shared" ca="1" si="69"/>
        <v>#N/A</v>
      </c>
      <c r="CP85" s="1" t="e">
        <f t="shared" ca="1" si="70"/>
        <v>#N/A</v>
      </c>
      <c r="CQ85" s="1" t="e">
        <f t="shared" ca="1" si="71"/>
        <v>#N/A</v>
      </c>
      <c r="CR85" s="1" t="e">
        <f t="shared" ca="1" si="72"/>
        <v>#N/A</v>
      </c>
      <c r="CS85" s="1" t="e">
        <f t="shared" ca="1" si="73"/>
        <v>#N/A</v>
      </c>
      <c r="CU85" s="1" t="e">
        <f t="shared" ca="1" si="88"/>
        <v>#N/A</v>
      </c>
      <c r="CV85" s="1" t="e">
        <f t="shared" ca="1" si="74"/>
        <v>#N/A</v>
      </c>
      <c r="CW85" s="1" t="e">
        <f t="shared" ca="1" si="75"/>
        <v>#N/A</v>
      </c>
      <c r="CX85" s="1" t="e">
        <f t="shared" ca="1" si="76"/>
        <v>#N/A</v>
      </c>
      <c r="DI85" s="1" t="str">
        <f>IFERROR(IF(FIND(1920,Table1[Date 10s]),ROW()),"")</f>
        <v/>
      </c>
      <c r="DJ85" s="1" t="str">
        <f t="shared" ca="1" si="77"/>
        <v/>
      </c>
      <c r="DM85" s="1" t="str">
        <f>IFERROR(IF(FIND(1930,Table1[Date 10s]),ROW()),"")</f>
        <v/>
      </c>
      <c r="DN85" s="1" t="str">
        <f t="shared" ca="1" si="78"/>
        <v/>
      </c>
      <c r="DQ85" s="1" t="str">
        <f>IFERROR(IF(FIND(1940,Table1[Date 10s]),ROW()),"")</f>
        <v/>
      </c>
      <c r="DR85" s="1" t="str">
        <f t="shared" ca="1" si="79"/>
        <v/>
      </c>
      <c r="DU85" s="1" t="str">
        <f>IFERROR(IF(FIND(1950,Table1[Date 10s]),ROW()),"")</f>
        <v/>
      </c>
      <c r="DV85" s="1" t="str">
        <f t="shared" ca="1" si="80"/>
        <v/>
      </c>
      <c r="DY85" s="1" t="str">
        <f>IFERROR(IF(FIND(1960,Table1[Date 10s]),ROW()),"")</f>
        <v/>
      </c>
      <c r="DZ85" s="1" t="str">
        <f t="shared" ca="1" si="81"/>
        <v/>
      </c>
      <c r="EC85" s="1" t="str">
        <f>IFERROR(IF(FIND(1970,Table1[Date 10s]),ROW()),"")</f>
        <v/>
      </c>
      <c r="ED85" s="1" t="str">
        <f t="shared" ca="1" si="82"/>
        <v/>
      </c>
      <c r="EG85" s="1" t="str">
        <f>IFERROR(IF(FIND(1980,Table1[Date 10s]),ROW()),"")</f>
        <v/>
      </c>
      <c r="EH85" s="1" t="str">
        <f t="shared" ca="1" si="83"/>
        <v/>
      </c>
      <c r="EK85" s="1">
        <f>IFERROR(IF(FIND(1990,Table1[Date 10s]),ROW()),"")</f>
        <v>85</v>
      </c>
      <c r="EL85" s="1" t="str">
        <f t="shared" ca="1" si="84"/>
        <v/>
      </c>
      <c r="EO85" s="1" t="str">
        <f>IFERROR(IF(FIND(2000,Table1[Date 10s]),ROW()),"")</f>
        <v/>
      </c>
      <c r="EP85" s="1" t="str">
        <f t="shared" ca="1" si="85"/>
        <v/>
      </c>
      <c r="ES85" s="1" t="str">
        <f>IFERROR(IF(FIND(2010,Table1[Date 10s]),ROW()),"")</f>
        <v/>
      </c>
      <c r="ET85" s="1" t="str">
        <f t="shared" ca="1" si="86"/>
        <v/>
      </c>
      <c r="EU85" s="1"/>
    </row>
    <row r="86" spans="1:151">
      <c r="A86" s="1">
        <v>85</v>
      </c>
      <c r="B86" s="1">
        <v>8.3000000000000007</v>
      </c>
      <c r="C86" s="1" t="s">
        <v>231</v>
      </c>
      <c r="D86" s="1" t="s">
        <v>232</v>
      </c>
      <c r="E86" s="1">
        <v>2003</v>
      </c>
      <c r="F86" s="1">
        <v>2000</v>
      </c>
      <c r="G86" s="1">
        <v>2000</v>
      </c>
      <c r="H86" s="1" t="s">
        <v>34</v>
      </c>
      <c r="I86" s="2">
        <v>217584</v>
      </c>
      <c r="K86" s="1">
        <f t="shared" si="64"/>
        <v>8.3000000000000007</v>
      </c>
      <c r="L86" s="3">
        <f>Table1[[#This Row],[Votes]]</f>
        <v>217584</v>
      </c>
      <c r="CI86" s="1" t="str">
        <f>IFERROR(IF(FIND($CH$2,Table1[Date5s]),ROW()),"")</f>
        <v/>
      </c>
      <c r="CJ86" s="1" t="e">
        <f t="shared" si="87"/>
        <v>#N/A</v>
      </c>
      <c r="CK86" s="1" t="e">
        <f t="shared" ca="1" si="65"/>
        <v>#N/A</v>
      </c>
      <c r="CL86" s="1" t="e">
        <f t="shared" ca="1" si="66"/>
        <v>#N/A</v>
      </c>
      <c r="CM86" s="1" t="e">
        <f t="shared" ca="1" si="67"/>
        <v>#N/A</v>
      </c>
      <c r="CN86" s="1" t="e">
        <f t="shared" ca="1" si="68"/>
        <v>#N/A</v>
      </c>
      <c r="CO86" s="1" t="e">
        <f t="shared" ca="1" si="69"/>
        <v>#N/A</v>
      </c>
      <c r="CP86" s="1" t="e">
        <f t="shared" ca="1" si="70"/>
        <v>#N/A</v>
      </c>
      <c r="CQ86" s="1" t="e">
        <f t="shared" ca="1" si="71"/>
        <v>#N/A</v>
      </c>
      <c r="CR86" s="1" t="e">
        <f t="shared" ca="1" si="72"/>
        <v>#N/A</v>
      </c>
      <c r="CS86" s="1" t="e">
        <f t="shared" ca="1" si="73"/>
        <v>#N/A</v>
      </c>
      <c r="CU86" s="1" t="e">
        <f t="shared" ca="1" si="88"/>
        <v>#N/A</v>
      </c>
      <c r="CV86" s="1" t="e">
        <f t="shared" ca="1" si="74"/>
        <v>#N/A</v>
      </c>
      <c r="CW86" s="1" t="e">
        <f t="shared" ca="1" si="75"/>
        <v>#N/A</v>
      </c>
      <c r="CX86" s="1" t="e">
        <f t="shared" ca="1" si="76"/>
        <v>#N/A</v>
      </c>
      <c r="DI86" s="1" t="str">
        <f>IFERROR(IF(FIND(1920,Table1[Date 10s]),ROW()),"")</f>
        <v/>
      </c>
      <c r="DJ86" s="1" t="str">
        <f t="shared" ca="1" si="77"/>
        <v/>
      </c>
      <c r="DM86" s="1" t="str">
        <f>IFERROR(IF(FIND(1930,Table1[Date 10s]),ROW()),"")</f>
        <v/>
      </c>
      <c r="DN86" s="1" t="str">
        <f t="shared" ca="1" si="78"/>
        <v/>
      </c>
      <c r="DQ86" s="1" t="str">
        <f>IFERROR(IF(FIND(1940,Table1[Date 10s]),ROW()),"")</f>
        <v/>
      </c>
      <c r="DR86" s="1" t="str">
        <f t="shared" ca="1" si="79"/>
        <v/>
      </c>
      <c r="DU86" s="1" t="str">
        <f>IFERROR(IF(FIND(1950,Table1[Date 10s]),ROW()),"")</f>
        <v/>
      </c>
      <c r="DV86" s="1" t="str">
        <f t="shared" ca="1" si="80"/>
        <v/>
      </c>
      <c r="DY86" s="1" t="str">
        <f>IFERROR(IF(FIND(1960,Table1[Date 10s]),ROW()),"")</f>
        <v/>
      </c>
      <c r="DZ86" s="1" t="str">
        <f t="shared" ca="1" si="81"/>
        <v/>
      </c>
      <c r="EC86" s="1" t="str">
        <f>IFERROR(IF(FIND(1970,Table1[Date 10s]),ROW()),"")</f>
        <v/>
      </c>
      <c r="ED86" s="1" t="str">
        <f t="shared" ca="1" si="82"/>
        <v/>
      </c>
      <c r="EG86" s="1" t="str">
        <f>IFERROR(IF(FIND(1980,Table1[Date 10s]),ROW()),"")</f>
        <v/>
      </c>
      <c r="EH86" s="1" t="str">
        <f t="shared" ca="1" si="83"/>
        <v/>
      </c>
      <c r="EK86" s="1" t="str">
        <f>IFERROR(IF(FIND(1990,Table1[Date 10s]),ROW()),"")</f>
        <v/>
      </c>
      <c r="EL86" s="1" t="str">
        <f t="shared" ca="1" si="84"/>
        <v/>
      </c>
      <c r="EO86" s="1">
        <f>IFERROR(IF(FIND(2000,Table1[Date 10s]),ROW()),"")</f>
        <v>86</v>
      </c>
      <c r="EP86" s="1" t="str">
        <f t="shared" ca="1" si="85"/>
        <v/>
      </c>
      <c r="ES86" s="1" t="str">
        <f>IFERROR(IF(FIND(2010,Table1[Date 10s]),ROW()),"")</f>
        <v/>
      </c>
      <c r="ET86" s="1" t="str">
        <f t="shared" ca="1" si="86"/>
        <v/>
      </c>
      <c r="EU86" s="1"/>
    </row>
    <row r="87" spans="1:151">
      <c r="A87" s="1">
        <v>86</v>
      </c>
      <c r="B87" s="1">
        <v>8.3000000000000007</v>
      </c>
      <c r="C87" s="1" t="s">
        <v>233</v>
      </c>
      <c r="D87" s="1" t="s">
        <v>234</v>
      </c>
      <c r="E87" s="1">
        <v>1952</v>
      </c>
      <c r="F87" s="1">
        <v>1950</v>
      </c>
      <c r="G87" s="1">
        <v>1950</v>
      </c>
      <c r="H87" s="1" t="s">
        <v>235</v>
      </c>
      <c r="I87" s="2">
        <v>99981</v>
      </c>
      <c r="K87" s="1">
        <f t="shared" si="64"/>
        <v>8.3000000000000007</v>
      </c>
      <c r="L87" s="3">
        <f>Table1[[#This Row],[Votes]]</f>
        <v>99981</v>
      </c>
      <c r="CI87" s="1" t="str">
        <f>IFERROR(IF(FIND($CH$2,Table1[Date5s]),ROW()),"")</f>
        <v/>
      </c>
      <c r="CJ87" s="1" t="e">
        <f t="shared" si="87"/>
        <v>#N/A</v>
      </c>
      <c r="CK87" s="1" t="e">
        <f t="shared" ca="1" si="65"/>
        <v>#N/A</v>
      </c>
      <c r="CL87" s="1" t="e">
        <f t="shared" ca="1" si="66"/>
        <v>#N/A</v>
      </c>
      <c r="CM87" s="1" t="e">
        <f t="shared" ca="1" si="67"/>
        <v>#N/A</v>
      </c>
      <c r="CN87" s="1" t="e">
        <f t="shared" ca="1" si="68"/>
        <v>#N/A</v>
      </c>
      <c r="CO87" s="1" t="e">
        <f t="shared" ca="1" si="69"/>
        <v>#N/A</v>
      </c>
      <c r="CP87" s="1" t="e">
        <f t="shared" ca="1" si="70"/>
        <v>#N/A</v>
      </c>
      <c r="CQ87" s="1" t="e">
        <f t="shared" ca="1" si="71"/>
        <v>#N/A</v>
      </c>
      <c r="CR87" s="1" t="e">
        <f t="shared" ca="1" si="72"/>
        <v>#N/A</v>
      </c>
      <c r="CS87" s="1" t="e">
        <f t="shared" ca="1" si="73"/>
        <v>#N/A</v>
      </c>
      <c r="CU87" s="1" t="e">
        <f t="shared" ca="1" si="88"/>
        <v>#N/A</v>
      </c>
      <c r="CV87" s="1" t="e">
        <f t="shared" ca="1" si="74"/>
        <v>#N/A</v>
      </c>
      <c r="CW87" s="1" t="e">
        <f t="shared" ca="1" si="75"/>
        <v>#N/A</v>
      </c>
      <c r="CX87" s="1" t="e">
        <f t="shared" ca="1" si="76"/>
        <v>#N/A</v>
      </c>
      <c r="DI87" s="1" t="str">
        <f>IFERROR(IF(FIND(1920,Table1[Date 10s]),ROW()),"")</f>
        <v/>
      </c>
      <c r="DJ87" s="1" t="str">
        <f t="shared" ca="1" si="77"/>
        <v/>
      </c>
      <c r="DM87" s="1" t="str">
        <f>IFERROR(IF(FIND(1930,Table1[Date 10s]),ROW()),"")</f>
        <v/>
      </c>
      <c r="DN87" s="1" t="str">
        <f t="shared" ca="1" si="78"/>
        <v/>
      </c>
      <c r="DQ87" s="1" t="str">
        <f>IFERROR(IF(FIND(1940,Table1[Date 10s]),ROW()),"")</f>
        <v/>
      </c>
      <c r="DR87" s="1" t="str">
        <f t="shared" ca="1" si="79"/>
        <v/>
      </c>
      <c r="DU87" s="1">
        <f>IFERROR(IF(FIND(1950,Table1[Date 10s]),ROW()),"")</f>
        <v>87</v>
      </c>
      <c r="DV87" s="1" t="str">
        <f t="shared" ca="1" si="80"/>
        <v/>
      </c>
      <c r="DY87" s="1" t="str">
        <f>IFERROR(IF(FIND(1960,Table1[Date 10s]),ROW()),"")</f>
        <v/>
      </c>
      <c r="DZ87" s="1" t="str">
        <f t="shared" ca="1" si="81"/>
        <v/>
      </c>
      <c r="EC87" s="1" t="str">
        <f>IFERROR(IF(FIND(1970,Table1[Date 10s]),ROW()),"")</f>
        <v/>
      </c>
      <c r="ED87" s="1" t="str">
        <f t="shared" ca="1" si="82"/>
        <v/>
      </c>
      <c r="EG87" s="1" t="str">
        <f>IFERROR(IF(FIND(1980,Table1[Date 10s]),ROW()),"")</f>
        <v/>
      </c>
      <c r="EH87" s="1" t="str">
        <f t="shared" ca="1" si="83"/>
        <v/>
      </c>
      <c r="EK87" s="1" t="str">
        <f>IFERROR(IF(FIND(1990,Table1[Date 10s]),ROW()),"")</f>
        <v/>
      </c>
      <c r="EL87" s="1" t="str">
        <f t="shared" ca="1" si="84"/>
        <v/>
      </c>
      <c r="EO87" s="1" t="str">
        <f>IFERROR(IF(FIND(2000,Table1[Date 10s]),ROW()),"")</f>
        <v/>
      </c>
      <c r="EP87" s="1" t="str">
        <f t="shared" ca="1" si="85"/>
        <v/>
      </c>
      <c r="ES87" s="1" t="str">
        <f>IFERROR(IF(FIND(2010,Table1[Date 10s]),ROW()),"")</f>
        <v/>
      </c>
      <c r="ET87" s="1" t="str">
        <f t="shared" ca="1" si="86"/>
        <v/>
      </c>
      <c r="EU87" s="1"/>
    </row>
    <row r="88" spans="1:151">
      <c r="A88" s="1">
        <v>87</v>
      </c>
      <c r="B88" s="1">
        <v>8.3000000000000007</v>
      </c>
      <c r="C88" s="1" t="s">
        <v>236</v>
      </c>
      <c r="D88" s="1" t="s">
        <v>237</v>
      </c>
      <c r="E88" s="1">
        <v>1927</v>
      </c>
      <c r="F88" s="1">
        <v>1925</v>
      </c>
      <c r="G88" s="1">
        <v>1920</v>
      </c>
      <c r="H88" s="1" t="s">
        <v>238</v>
      </c>
      <c r="I88" s="2">
        <v>74994</v>
      </c>
      <c r="K88" s="1">
        <f t="shared" si="64"/>
        <v>8.3000000000000007</v>
      </c>
      <c r="L88" s="3">
        <f>Table1[[#This Row],[Votes]]</f>
        <v>74994</v>
      </c>
      <c r="CI88" s="1" t="str">
        <f>IFERROR(IF(FIND($CH$2,Table1[Date5s]),ROW()),"")</f>
        <v/>
      </c>
      <c r="CJ88" s="1" t="e">
        <f t="shared" si="87"/>
        <v>#N/A</v>
      </c>
      <c r="CK88" s="1" t="e">
        <f t="shared" ca="1" si="65"/>
        <v>#N/A</v>
      </c>
      <c r="CL88" s="1" t="e">
        <f t="shared" ca="1" si="66"/>
        <v>#N/A</v>
      </c>
      <c r="CM88" s="1" t="e">
        <f t="shared" ca="1" si="67"/>
        <v>#N/A</v>
      </c>
      <c r="CN88" s="1" t="e">
        <f t="shared" ca="1" si="68"/>
        <v>#N/A</v>
      </c>
      <c r="CO88" s="1" t="e">
        <f t="shared" ca="1" si="69"/>
        <v>#N/A</v>
      </c>
      <c r="CP88" s="1" t="e">
        <f t="shared" ca="1" si="70"/>
        <v>#N/A</v>
      </c>
      <c r="CQ88" s="1" t="e">
        <f t="shared" ca="1" si="71"/>
        <v>#N/A</v>
      </c>
      <c r="CR88" s="1" t="e">
        <f t="shared" ca="1" si="72"/>
        <v>#N/A</v>
      </c>
      <c r="CS88" s="1" t="e">
        <f t="shared" ca="1" si="73"/>
        <v>#N/A</v>
      </c>
      <c r="CU88" s="1" t="e">
        <f t="shared" ca="1" si="88"/>
        <v>#N/A</v>
      </c>
      <c r="CV88" s="1" t="e">
        <f t="shared" ca="1" si="74"/>
        <v>#N/A</v>
      </c>
      <c r="CW88" s="1" t="e">
        <f t="shared" ca="1" si="75"/>
        <v>#N/A</v>
      </c>
      <c r="CX88" s="1" t="e">
        <f t="shared" ca="1" si="76"/>
        <v>#N/A</v>
      </c>
      <c r="DI88" s="1">
        <f>IFERROR(IF(FIND(1920,Table1[Date 10s]),ROW()),"")</f>
        <v>88</v>
      </c>
      <c r="DJ88" s="1" t="str">
        <f t="shared" ca="1" si="77"/>
        <v/>
      </c>
      <c r="DM88" s="1" t="str">
        <f>IFERROR(IF(FIND(1930,Table1[Date 10s]),ROW()),"")</f>
        <v/>
      </c>
      <c r="DN88" s="1" t="str">
        <f t="shared" ca="1" si="78"/>
        <v/>
      </c>
      <c r="DQ88" s="1" t="str">
        <f>IFERROR(IF(FIND(1940,Table1[Date 10s]),ROW()),"")</f>
        <v/>
      </c>
      <c r="DR88" s="1" t="str">
        <f t="shared" ca="1" si="79"/>
        <v/>
      </c>
      <c r="DU88" s="1" t="str">
        <f>IFERROR(IF(FIND(1950,Table1[Date 10s]),ROW()),"")</f>
        <v/>
      </c>
      <c r="DV88" s="1" t="str">
        <f t="shared" ca="1" si="80"/>
        <v/>
      </c>
      <c r="DY88" s="1" t="str">
        <f>IFERROR(IF(FIND(1960,Table1[Date 10s]),ROW()),"")</f>
        <v/>
      </c>
      <c r="DZ88" s="1" t="str">
        <f t="shared" ca="1" si="81"/>
        <v/>
      </c>
      <c r="EC88" s="1" t="str">
        <f>IFERROR(IF(FIND(1970,Table1[Date 10s]),ROW()),"")</f>
        <v/>
      </c>
      <c r="ED88" s="1" t="str">
        <f t="shared" ca="1" si="82"/>
        <v/>
      </c>
      <c r="EG88" s="1" t="str">
        <f>IFERROR(IF(FIND(1980,Table1[Date 10s]),ROW()),"")</f>
        <v/>
      </c>
      <c r="EH88" s="1" t="str">
        <f t="shared" ca="1" si="83"/>
        <v/>
      </c>
      <c r="EK88" s="1" t="str">
        <f>IFERROR(IF(FIND(1990,Table1[Date 10s]),ROW()),"")</f>
        <v/>
      </c>
      <c r="EL88" s="1" t="str">
        <f t="shared" ca="1" si="84"/>
        <v/>
      </c>
      <c r="EO88" s="1" t="str">
        <f>IFERROR(IF(FIND(2000,Table1[Date 10s]),ROW()),"")</f>
        <v/>
      </c>
      <c r="EP88" s="1" t="str">
        <f t="shared" ca="1" si="85"/>
        <v/>
      </c>
      <c r="ES88" s="1" t="str">
        <f>IFERROR(IF(FIND(2010,Table1[Date 10s]),ROW()),"")</f>
        <v/>
      </c>
      <c r="ET88" s="1" t="str">
        <f t="shared" ca="1" si="86"/>
        <v/>
      </c>
      <c r="EU88" s="1"/>
    </row>
    <row r="89" spans="1:151">
      <c r="A89" s="1">
        <v>88</v>
      </c>
      <c r="B89" s="1">
        <v>8.3000000000000007</v>
      </c>
      <c r="C89" s="1" t="s">
        <v>239</v>
      </c>
      <c r="D89" s="1" t="s">
        <v>240</v>
      </c>
      <c r="E89" s="1">
        <v>1974</v>
      </c>
      <c r="F89" s="1">
        <v>1970</v>
      </c>
      <c r="G89" s="1">
        <v>1970</v>
      </c>
      <c r="H89" s="1" t="s">
        <v>17</v>
      </c>
      <c r="I89" s="2">
        <v>147914</v>
      </c>
      <c r="K89" s="1">
        <f t="shared" si="64"/>
        <v>8.3000000000000007</v>
      </c>
      <c r="L89" s="3">
        <f>Table1[[#This Row],[Votes]]</f>
        <v>147914</v>
      </c>
      <c r="CI89" s="1" t="str">
        <f>IFERROR(IF(FIND($CH$2,Table1[Date5s]),ROW()),"")</f>
        <v/>
      </c>
      <c r="CJ89" s="1" t="e">
        <f t="shared" si="87"/>
        <v>#N/A</v>
      </c>
      <c r="CK89" s="1" t="e">
        <f t="shared" ca="1" si="65"/>
        <v>#N/A</v>
      </c>
      <c r="CL89" s="1" t="e">
        <f t="shared" ca="1" si="66"/>
        <v>#N/A</v>
      </c>
      <c r="CM89" s="1" t="e">
        <f t="shared" ca="1" si="67"/>
        <v>#N/A</v>
      </c>
      <c r="CN89" s="1" t="e">
        <f t="shared" ca="1" si="68"/>
        <v>#N/A</v>
      </c>
      <c r="CO89" s="1" t="e">
        <f t="shared" ca="1" si="69"/>
        <v>#N/A</v>
      </c>
      <c r="CP89" s="1" t="e">
        <f t="shared" ca="1" si="70"/>
        <v>#N/A</v>
      </c>
      <c r="CQ89" s="1" t="e">
        <f t="shared" ca="1" si="71"/>
        <v>#N/A</v>
      </c>
      <c r="CR89" s="1" t="e">
        <f t="shared" ca="1" si="72"/>
        <v>#N/A</v>
      </c>
      <c r="CS89" s="1" t="e">
        <f t="shared" ca="1" si="73"/>
        <v>#N/A</v>
      </c>
      <c r="CU89" s="1" t="e">
        <f t="shared" ca="1" si="88"/>
        <v>#N/A</v>
      </c>
      <c r="CV89" s="1" t="e">
        <f t="shared" ca="1" si="74"/>
        <v>#N/A</v>
      </c>
      <c r="CW89" s="1" t="e">
        <f t="shared" ca="1" si="75"/>
        <v>#N/A</v>
      </c>
      <c r="CX89" s="1" t="e">
        <f t="shared" ca="1" si="76"/>
        <v>#N/A</v>
      </c>
      <c r="DI89" s="1" t="str">
        <f>IFERROR(IF(FIND(1920,Table1[Date 10s]),ROW()),"")</f>
        <v/>
      </c>
      <c r="DJ89" s="1" t="str">
        <f t="shared" ca="1" si="77"/>
        <v/>
      </c>
      <c r="DM89" s="1" t="str">
        <f>IFERROR(IF(FIND(1930,Table1[Date 10s]),ROW()),"")</f>
        <v/>
      </c>
      <c r="DN89" s="1" t="str">
        <f t="shared" ca="1" si="78"/>
        <v/>
      </c>
      <c r="DQ89" s="1" t="str">
        <f>IFERROR(IF(FIND(1940,Table1[Date 10s]),ROW()),"")</f>
        <v/>
      </c>
      <c r="DR89" s="1" t="str">
        <f t="shared" ca="1" si="79"/>
        <v/>
      </c>
      <c r="DU89" s="1" t="str">
        <f>IFERROR(IF(FIND(1950,Table1[Date 10s]),ROW()),"")</f>
        <v/>
      </c>
      <c r="DV89" s="1" t="str">
        <f t="shared" ca="1" si="80"/>
        <v/>
      </c>
      <c r="DY89" s="1" t="str">
        <f>IFERROR(IF(FIND(1960,Table1[Date 10s]),ROW()),"")</f>
        <v/>
      </c>
      <c r="DZ89" s="1" t="str">
        <f t="shared" ca="1" si="81"/>
        <v/>
      </c>
      <c r="EC89" s="1">
        <f>IFERROR(IF(FIND(1970,Table1[Date 10s]),ROW()),"")</f>
        <v>89</v>
      </c>
      <c r="ED89" s="1" t="str">
        <f t="shared" ca="1" si="82"/>
        <v/>
      </c>
      <c r="EG89" s="1" t="str">
        <f>IFERROR(IF(FIND(1980,Table1[Date 10s]),ROW()),"")</f>
        <v/>
      </c>
      <c r="EH89" s="1" t="str">
        <f t="shared" ca="1" si="83"/>
        <v/>
      </c>
      <c r="EK89" s="1" t="str">
        <f>IFERROR(IF(FIND(1990,Table1[Date 10s]),ROW()),"")</f>
        <v/>
      </c>
      <c r="EL89" s="1" t="str">
        <f t="shared" ca="1" si="84"/>
        <v/>
      </c>
      <c r="EO89" s="1" t="str">
        <f>IFERROR(IF(FIND(2000,Table1[Date 10s]),ROW()),"")</f>
        <v/>
      </c>
      <c r="EP89" s="1" t="str">
        <f t="shared" ca="1" si="85"/>
        <v/>
      </c>
      <c r="ES89" s="1" t="str">
        <f>IFERROR(IF(FIND(2010,Table1[Date 10s]),ROW()),"")</f>
        <v/>
      </c>
      <c r="ET89" s="1" t="str">
        <f t="shared" ca="1" si="86"/>
        <v/>
      </c>
      <c r="EU89" s="1"/>
    </row>
    <row r="90" spans="1:151">
      <c r="A90" s="1">
        <v>89</v>
      </c>
      <c r="B90" s="1">
        <v>8.3000000000000007</v>
      </c>
      <c r="C90" s="1" t="s">
        <v>241</v>
      </c>
      <c r="D90" s="1" t="s">
        <v>242</v>
      </c>
      <c r="E90" s="1">
        <v>1950</v>
      </c>
      <c r="F90" s="1">
        <v>1950</v>
      </c>
      <c r="G90" s="1">
        <v>1950</v>
      </c>
      <c r="H90" s="1" t="s">
        <v>97</v>
      </c>
      <c r="I90" s="2">
        <v>69011</v>
      </c>
      <c r="K90" s="1">
        <f t="shared" si="64"/>
        <v>8.3000000000000007</v>
      </c>
      <c r="L90" s="3">
        <f>Table1[[#This Row],[Votes]]</f>
        <v>69011</v>
      </c>
      <c r="CI90" s="1" t="str">
        <f>IFERROR(IF(FIND($CH$2,Table1[Date5s]),ROW()),"")</f>
        <v/>
      </c>
      <c r="CJ90" s="1" t="e">
        <f t="shared" si="87"/>
        <v>#N/A</v>
      </c>
      <c r="CK90" s="1" t="e">
        <f t="shared" ca="1" si="65"/>
        <v>#N/A</v>
      </c>
      <c r="CL90" s="1" t="e">
        <f t="shared" ca="1" si="66"/>
        <v>#N/A</v>
      </c>
      <c r="CM90" s="1" t="e">
        <f t="shared" ca="1" si="67"/>
        <v>#N/A</v>
      </c>
      <c r="CN90" s="1" t="e">
        <f t="shared" ca="1" si="68"/>
        <v>#N/A</v>
      </c>
      <c r="CO90" s="1" t="e">
        <f t="shared" ca="1" si="69"/>
        <v>#N/A</v>
      </c>
      <c r="CP90" s="1" t="e">
        <f t="shared" ca="1" si="70"/>
        <v>#N/A</v>
      </c>
      <c r="CQ90" s="1" t="e">
        <f t="shared" ca="1" si="71"/>
        <v>#N/A</v>
      </c>
      <c r="CR90" s="1" t="e">
        <f t="shared" ca="1" si="72"/>
        <v>#N/A</v>
      </c>
      <c r="CS90" s="1" t="e">
        <f t="shared" ca="1" si="73"/>
        <v>#N/A</v>
      </c>
      <c r="CU90" s="1" t="e">
        <f t="shared" ca="1" si="88"/>
        <v>#N/A</v>
      </c>
      <c r="CV90" s="1" t="e">
        <f t="shared" ca="1" si="74"/>
        <v>#N/A</v>
      </c>
      <c r="CW90" s="1" t="e">
        <f t="shared" ca="1" si="75"/>
        <v>#N/A</v>
      </c>
      <c r="CX90" s="1" t="e">
        <f t="shared" ca="1" si="76"/>
        <v>#N/A</v>
      </c>
      <c r="DI90" s="1" t="str">
        <f>IFERROR(IF(FIND(1920,Table1[Date 10s]),ROW()),"")</f>
        <v/>
      </c>
      <c r="DJ90" s="1" t="str">
        <f t="shared" ca="1" si="77"/>
        <v/>
      </c>
      <c r="DM90" s="1" t="str">
        <f>IFERROR(IF(FIND(1930,Table1[Date 10s]),ROW()),"")</f>
        <v/>
      </c>
      <c r="DN90" s="1" t="str">
        <f t="shared" ca="1" si="78"/>
        <v/>
      </c>
      <c r="DQ90" s="1" t="str">
        <f>IFERROR(IF(FIND(1940,Table1[Date 10s]),ROW()),"")</f>
        <v/>
      </c>
      <c r="DR90" s="1" t="str">
        <f t="shared" ca="1" si="79"/>
        <v/>
      </c>
      <c r="DU90" s="1">
        <f>IFERROR(IF(FIND(1950,Table1[Date 10s]),ROW()),"")</f>
        <v>90</v>
      </c>
      <c r="DV90" s="1" t="str">
        <f t="shared" ca="1" si="80"/>
        <v/>
      </c>
      <c r="DY90" s="1" t="str">
        <f>IFERROR(IF(FIND(1960,Table1[Date 10s]),ROW()),"")</f>
        <v/>
      </c>
      <c r="DZ90" s="1" t="str">
        <f t="shared" ca="1" si="81"/>
        <v/>
      </c>
      <c r="EC90" s="1" t="str">
        <f>IFERROR(IF(FIND(1970,Table1[Date 10s]),ROW()),"")</f>
        <v/>
      </c>
      <c r="ED90" s="1" t="str">
        <f t="shared" ca="1" si="82"/>
        <v/>
      </c>
      <c r="EG90" s="1" t="str">
        <f>IFERROR(IF(FIND(1980,Table1[Date 10s]),ROW()),"")</f>
        <v/>
      </c>
      <c r="EH90" s="1" t="str">
        <f t="shared" ca="1" si="83"/>
        <v/>
      </c>
      <c r="EK90" s="1" t="str">
        <f>IFERROR(IF(FIND(1990,Table1[Date 10s]),ROW()),"")</f>
        <v/>
      </c>
      <c r="EL90" s="1" t="str">
        <f t="shared" ca="1" si="84"/>
        <v/>
      </c>
      <c r="EO90" s="1" t="str">
        <f>IFERROR(IF(FIND(2000,Table1[Date 10s]),ROW()),"")</f>
        <v/>
      </c>
      <c r="EP90" s="1" t="str">
        <f t="shared" ca="1" si="85"/>
        <v/>
      </c>
      <c r="ES90" s="1" t="str">
        <f>IFERROR(IF(FIND(2010,Table1[Date 10s]),ROW()),"")</f>
        <v/>
      </c>
      <c r="ET90" s="1" t="str">
        <f t="shared" ca="1" si="86"/>
        <v/>
      </c>
      <c r="EU90" s="1"/>
    </row>
    <row r="91" spans="1:151">
      <c r="A91" s="1">
        <v>90</v>
      </c>
      <c r="B91" s="1">
        <v>8.3000000000000007</v>
      </c>
      <c r="C91" s="1" t="s">
        <v>243</v>
      </c>
      <c r="D91" s="1" t="s">
        <v>244</v>
      </c>
      <c r="E91" s="1">
        <v>1959</v>
      </c>
      <c r="F91" s="1">
        <v>1955</v>
      </c>
      <c r="G91" s="1">
        <v>1950</v>
      </c>
      <c r="H91" s="1" t="s">
        <v>129</v>
      </c>
      <c r="I91" s="2">
        <v>120126</v>
      </c>
      <c r="K91" s="1">
        <f t="shared" si="64"/>
        <v>8.3000000000000007</v>
      </c>
      <c r="L91" s="3">
        <f>Table1[[#This Row],[Votes]]</f>
        <v>120126</v>
      </c>
      <c r="CI91" s="1" t="str">
        <f>IFERROR(IF(FIND($CH$2,Table1[Date5s]),ROW()),"")</f>
        <v/>
      </c>
      <c r="CJ91" s="1" t="e">
        <f t="shared" si="87"/>
        <v>#N/A</v>
      </c>
      <c r="CK91" s="1" t="e">
        <f t="shared" ca="1" si="65"/>
        <v>#N/A</v>
      </c>
      <c r="CL91" s="1" t="e">
        <f t="shared" ca="1" si="66"/>
        <v>#N/A</v>
      </c>
      <c r="CM91" s="1" t="e">
        <f t="shared" ca="1" si="67"/>
        <v>#N/A</v>
      </c>
      <c r="CN91" s="1" t="e">
        <f t="shared" ca="1" si="68"/>
        <v>#N/A</v>
      </c>
      <c r="CO91" s="1" t="e">
        <f t="shared" ca="1" si="69"/>
        <v>#N/A</v>
      </c>
      <c r="CP91" s="1" t="e">
        <f t="shared" ca="1" si="70"/>
        <v>#N/A</v>
      </c>
      <c r="CQ91" s="1" t="e">
        <f t="shared" ca="1" si="71"/>
        <v>#N/A</v>
      </c>
      <c r="CR91" s="1" t="e">
        <f t="shared" ca="1" si="72"/>
        <v>#N/A</v>
      </c>
      <c r="CS91" s="1" t="e">
        <f t="shared" ca="1" si="73"/>
        <v>#N/A</v>
      </c>
      <c r="CU91" s="1" t="e">
        <f t="shared" ca="1" si="88"/>
        <v>#N/A</v>
      </c>
      <c r="CV91" s="1" t="e">
        <f t="shared" ca="1" si="74"/>
        <v>#N/A</v>
      </c>
      <c r="CW91" s="1" t="e">
        <f t="shared" ca="1" si="75"/>
        <v>#N/A</v>
      </c>
      <c r="CX91" s="1" t="e">
        <f t="shared" ca="1" si="76"/>
        <v>#N/A</v>
      </c>
      <c r="DI91" s="1" t="str">
        <f>IFERROR(IF(FIND(1920,Table1[Date 10s]),ROW()),"")</f>
        <v/>
      </c>
      <c r="DJ91" s="1" t="str">
        <f t="shared" ca="1" si="77"/>
        <v/>
      </c>
      <c r="DM91" s="1" t="str">
        <f>IFERROR(IF(FIND(1930,Table1[Date 10s]),ROW()),"")</f>
        <v/>
      </c>
      <c r="DN91" s="1" t="str">
        <f t="shared" ca="1" si="78"/>
        <v/>
      </c>
      <c r="DQ91" s="1" t="str">
        <f>IFERROR(IF(FIND(1940,Table1[Date 10s]),ROW()),"")</f>
        <v/>
      </c>
      <c r="DR91" s="1" t="str">
        <f t="shared" ca="1" si="79"/>
        <v/>
      </c>
      <c r="DU91" s="1">
        <f>IFERROR(IF(FIND(1950,Table1[Date 10s]),ROW()),"")</f>
        <v>91</v>
      </c>
      <c r="DV91" s="1" t="str">
        <f t="shared" ca="1" si="80"/>
        <v/>
      </c>
      <c r="DY91" s="1" t="str">
        <f>IFERROR(IF(FIND(1960,Table1[Date 10s]),ROW()),"")</f>
        <v/>
      </c>
      <c r="DZ91" s="1" t="str">
        <f t="shared" ca="1" si="81"/>
        <v/>
      </c>
      <c r="EC91" s="1" t="str">
        <f>IFERROR(IF(FIND(1970,Table1[Date 10s]),ROW()),"")</f>
        <v/>
      </c>
      <c r="ED91" s="1" t="str">
        <f t="shared" ca="1" si="82"/>
        <v/>
      </c>
      <c r="EG91" s="1" t="str">
        <f>IFERROR(IF(FIND(1980,Table1[Date 10s]),ROW()),"")</f>
        <v/>
      </c>
      <c r="EH91" s="1" t="str">
        <f t="shared" ca="1" si="83"/>
        <v/>
      </c>
      <c r="EK91" s="1" t="str">
        <f>IFERROR(IF(FIND(1990,Table1[Date 10s]),ROW()),"")</f>
        <v/>
      </c>
      <c r="EL91" s="1" t="str">
        <f t="shared" ca="1" si="84"/>
        <v/>
      </c>
      <c r="EO91" s="1" t="str">
        <f>IFERROR(IF(FIND(2000,Table1[Date 10s]),ROW()),"")</f>
        <v/>
      </c>
      <c r="EP91" s="1" t="str">
        <f t="shared" ca="1" si="85"/>
        <v/>
      </c>
      <c r="ES91" s="1" t="str">
        <f>IFERROR(IF(FIND(2010,Table1[Date 10s]),ROW()),"")</f>
        <v/>
      </c>
      <c r="ET91" s="1" t="str">
        <f t="shared" ca="1" si="86"/>
        <v/>
      </c>
      <c r="EU91" s="1"/>
    </row>
    <row r="92" spans="1:151">
      <c r="A92" s="1">
        <v>91</v>
      </c>
      <c r="B92" s="1">
        <v>8.3000000000000007</v>
      </c>
      <c r="C92" s="1" t="s">
        <v>245</v>
      </c>
      <c r="D92" s="1" t="s">
        <v>246</v>
      </c>
      <c r="E92" s="1">
        <v>1948</v>
      </c>
      <c r="F92" s="1">
        <v>1945</v>
      </c>
      <c r="G92" s="1">
        <v>1940</v>
      </c>
      <c r="H92" s="1" t="s">
        <v>209</v>
      </c>
      <c r="I92" s="2">
        <v>57490</v>
      </c>
      <c r="K92" s="1">
        <f t="shared" si="64"/>
        <v>8.3000000000000007</v>
      </c>
      <c r="L92" s="3">
        <f>Table1[[#This Row],[Votes]]</f>
        <v>57490</v>
      </c>
      <c r="CI92" s="1" t="str">
        <f>IFERROR(IF(FIND($CH$2,Table1[Date5s]),ROW()),"")</f>
        <v/>
      </c>
      <c r="CJ92" s="1" t="e">
        <f t="shared" si="87"/>
        <v>#N/A</v>
      </c>
      <c r="CK92" s="1" t="e">
        <f t="shared" ca="1" si="65"/>
        <v>#N/A</v>
      </c>
      <c r="CL92" s="1" t="e">
        <f t="shared" ca="1" si="66"/>
        <v>#N/A</v>
      </c>
      <c r="CM92" s="1" t="e">
        <f t="shared" ca="1" si="67"/>
        <v>#N/A</v>
      </c>
      <c r="CN92" s="1" t="e">
        <f t="shared" ca="1" si="68"/>
        <v>#N/A</v>
      </c>
      <c r="CO92" s="1" t="e">
        <f t="shared" ca="1" si="69"/>
        <v>#N/A</v>
      </c>
      <c r="CP92" s="1" t="e">
        <f t="shared" ca="1" si="70"/>
        <v>#N/A</v>
      </c>
      <c r="CQ92" s="1" t="e">
        <f t="shared" ca="1" si="71"/>
        <v>#N/A</v>
      </c>
      <c r="CR92" s="1" t="e">
        <f t="shared" ca="1" si="72"/>
        <v>#N/A</v>
      </c>
      <c r="CS92" s="1" t="e">
        <f t="shared" ca="1" si="73"/>
        <v>#N/A</v>
      </c>
      <c r="CU92" s="1" t="e">
        <f t="shared" ca="1" si="88"/>
        <v>#N/A</v>
      </c>
      <c r="CV92" s="1" t="e">
        <f t="shared" ca="1" si="74"/>
        <v>#N/A</v>
      </c>
      <c r="CW92" s="1" t="e">
        <f t="shared" ca="1" si="75"/>
        <v>#N/A</v>
      </c>
      <c r="CX92" s="1" t="e">
        <f t="shared" ca="1" si="76"/>
        <v>#N/A</v>
      </c>
      <c r="DI92" s="1" t="str">
        <f>IFERROR(IF(FIND(1920,Table1[Date 10s]),ROW()),"")</f>
        <v/>
      </c>
      <c r="DJ92" s="1" t="str">
        <f t="shared" ca="1" si="77"/>
        <v/>
      </c>
      <c r="DM92" s="1" t="str">
        <f>IFERROR(IF(FIND(1930,Table1[Date 10s]),ROW()),"")</f>
        <v/>
      </c>
      <c r="DN92" s="1" t="str">
        <f t="shared" ca="1" si="78"/>
        <v/>
      </c>
      <c r="DQ92" s="1">
        <f>IFERROR(IF(FIND(1940,Table1[Date 10s]),ROW()),"")</f>
        <v>92</v>
      </c>
      <c r="DR92" s="1" t="str">
        <f t="shared" ca="1" si="79"/>
        <v/>
      </c>
      <c r="DU92" s="1" t="str">
        <f>IFERROR(IF(FIND(1950,Table1[Date 10s]),ROW()),"")</f>
        <v/>
      </c>
      <c r="DV92" s="1" t="str">
        <f t="shared" ca="1" si="80"/>
        <v/>
      </c>
      <c r="DY92" s="1" t="str">
        <f>IFERROR(IF(FIND(1960,Table1[Date 10s]),ROW()),"")</f>
        <v/>
      </c>
      <c r="DZ92" s="1" t="str">
        <f t="shared" ca="1" si="81"/>
        <v/>
      </c>
      <c r="EC92" s="1" t="str">
        <f>IFERROR(IF(FIND(1970,Table1[Date 10s]),ROW()),"")</f>
        <v/>
      </c>
      <c r="ED92" s="1" t="str">
        <f t="shared" ca="1" si="82"/>
        <v/>
      </c>
      <c r="EG92" s="1" t="str">
        <f>IFERROR(IF(FIND(1980,Table1[Date 10s]),ROW()),"")</f>
        <v/>
      </c>
      <c r="EH92" s="1" t="str">
        <f t="shared" ca="1" si="83"/>
        <v/>
      </c>
      <c r="EK92" s="1" t="str">
        <f>IFERROR(IF(FIND(1990,Table1[Date 10s]),ROW()),"")</f>
        <v/>
      </c>
      <c r="EL92" s="1" t="str">
        <f t="shared" ca="1" si="84"/>
        <v/>
      </c>
      <c r="EO92" s="1" t="str">
        <f>IFERROR(IF(FIND(2000,Table1[Date 10s]),ROW()),"")</f>
        <v/>
      </c>
      <c r="EP92" s="1" t="str">
        <f t="shared" ca="1" si="85"/>
        <v/>
      </c>
      <c r="ES92" s="1" t="str">
        <f>IFERROR(IF(FIND(2010,Table1[Date 10s]),ROW()),"")</f>
        <v/>
      </c>
      <c r="ET92" s="1" t="str">
        <f t="shared" ca="1" si="86"/>
        <v/>
      </c>
      <c r="EU92" s="1"/>
    </row>
    <row r="93" spans="1:151">
      <c r="A93" s="1">
        <v>92</v>
      </c>
      <c r="B93" s="1">
        <v>8.3000000000000007</v>
      </c>
      <c r="C93" s="1" t="s">
        <v>247</v>
      </c>
      <c r="D93" s="1" t="s">
        <v>248</v>
      </c>
      <c r="E93" s="1">
        <v>1950</v>
      </c>
      <c r="F93" s="1">
        <v>1950</v>
      </c>
      <c r="G93" s="1">
        <v>1950</v>
      </c>
      <c r="H93" s="1" t="s">
        <v>97</v>
      </c>
      <c r="I93" s="2">
        <v>57417</v>
      </c>
      <c r="K93" s="1">
        <f t="shared" si="64"/>
        <v>8.3000000000000007</v>
      </c>
      <c r="L93" s="3">
        <f>Table1[[#This Row],[Votes]]</f>
        <v>57417</v>
      </c>
      <c r="CI93" s="1" t="str">
        <f>IFERROR(IF(FIND($CH$2,Table1[Date5s]),ROW()),"")</f>
        <v/>
      </c>
      <c r="CJ93" s="1" t="e">
        <f t="shared" si="87"/>
        <v>#N/A</v>
      </c>
      <c r="CK93" s="1" t="e">
        <f t="shared" ca="1" si="65"/>
        <v>#N/A</v>
      </c>
      <c r="CL93" s="1" t="e">
        <f t="shared" ca="1" si="66"/>
        <v>#N/A</v>
      </c>
      <c r="CM93" s="1" t="e">
        <f t="shared" ca="1" si="67"/>
        <v>#N/A</v>
      </c>
      <c r="CN93" s="1" t="e">
        <f t="shared" ca="1" si="68"/>
        <v>#N/A</v>
      </c>
      <c r="CO93" s="1" t="e">
        <f t="shared" ca="1" si="69"/>
        <v>#N/A</v>
      </c>
      <c r="CP93" s="1" t="e">
        <f t="shared" ca="1" si="70"/>
        <v>#N/A</v>
      </c>
      <c r="CQ93" s="1" t="e">
        <f t="shared" ca="1" si="71"/>
        <v>#N/A</v>
      </c>
      <c r="CR93" s="1" t="e">
        <f t="shared" ca="1" si="72"/>
        <v>#N/A</v>
      </c>
      <c r="CS93" s="1" t="e">
        <f t="shared" ca="1" si="73"/>
        <v>#N/A</v>
      </c>
      <c r="CU93" s="1" t="e">
        <f t="shared" ca="1" si="88"/>
        <v>#N/A</v>
      </c>
      <c r="CV93" s="1" t="e">
        <f t="shared" ca="1" si="74"/>
        <v>#N/A</v>
      </c>
      <c r="CW93" s="1" t="e">
        <f t="shared" ca="1" si="75"/>
        <v>#N/A</v>
      </c>
      <c r="CX93" s="1" t="e">
        <f t="shared" ca="1" si="76"/>
        <v>#N/A</v>
      </c>
      <c r="DI93" s="1" t="str">
        <f>IFERROR(IF(FIND(1920,Table1[Date 10s]),ROW()),"")</f>
        <v/>
      </c>
      <c r="DJ93" s="1" t="str">
        <f t="shared" ca="1" si="77"/>
        <v/>
      </c>
      <c r="DM93" s="1" t="str">
        <f>IFERROR(IF(FIND(1930,Table1[Date 10s]),ROW()),"")</f>
        <v/>
      </c>
      <c r="DN93" s="1" t="str">
        <f t="shared" ca="1" si="78"/>
        <v/>
      </c>
      <c r="DQ93" s="1" t="str">
        <f>IFERROR(IF(FIND(1940,Table1[Date 10s]),ROW()),"")</f>
        <v/>
      </c>
      <c r="DR93" s="1" t="str">
        <f t="shared" ca="1" si="79"/>
        <v/>
      </c>
      <c r="DU93" s="1">
        <f>IFERROR(IF(FIND(1950,Table1[Date 10s]),ROW()),"")</f>
        <v>93</v>
      </c>
      <c r="DV93" s="1" t="str">
        <f t="shared" ca="1" si="80"/>
        <v/>
      </c>
      <c r="DY93" s="1" t="str">
        <f>IFERROR(IF(FIND(1960,Table1[Date 10s]),ROW()),"")</f>
        <v/>
      </c>
      <c r="DZ93" s="1" t="str">
        <f t="shared" ca="1" si="81"/>
        <v/>
      </c>
      <c r="EC93" s="1" t="str">
        <f>IFERROR(IF(FIND(1970,Table1[Date 10s]),ROW()),"")</f>
        <v/>
      </c>
      <c r="ED93" s="1" t="str">
        <f t="shared" ca="1" si="82"/>
        <v/>
      </c>
      <c r="EG93" s="1" t="str">
        <f>IFERROR(IF(FIND(1980,Table1[Date 10s]),ROW()),"")</f>
        <v/>
      </c>
      <c r="EH93" s="1" t="str">
        <f t="shared" ca="1" si="83"/>
        <v/>
      </c>
      <c r="EK93" s="1" t="str">
        <f>IFERROR(IF(FIND(1990,Table1[Date 10s]),ROW()),"")</f>
        <v/>
      </c>
      <c r="EL93" s="1" t="str">
        <f t="shared" ca="1" si="84"/>
        <v/>
      </c>
      <c r="EO93" s="1" t="str">
        <f>IFERROR(IF(FIND(2000,Table1[Date 10s]),ROW()),"")</f>
        <v/>
      </c>
      <c r="EP93" s="1" t="str">
        <f t="shared" ca="1" si="85"/>
        <v/>
      </c>
      <c r="ES93" s="1" t="str">
        <f>IFERROR(IF(FIND(2010,Table1[Date 10s]),ROW()),"")</f>
        <v/>
      </c>
      <c r="ET93" s="1" t="str">
        <f t="shared" ca="1" si="86"/>
        <v/>
      </c>
      <c r="EU93" s="1"/>
    </row>
    <row r="94" spans="1:151">
      <c r="A94" s="1">
        <v>93</v>
      </c>
      <c r="B94" s="1">
        <v>8.3000000000000007</v>
      </c>
      <c r="C94" s="1" t="s">
        <v>249</v>
      </c>
      <c r="D94" s="1" t="s">
        <v>250</v>
      </c>
      <c r="E94" s="1">
        <v>1975</v>
      </c>
      <c r="F94" s="1">
        <v>1975</v>
      </c>
      <c r="G94" s="1">
        <v>1970</v>
      </c>
      <c r="H94" s="1" t="s">
        <v>46</v>
      </c>
      <c r="I94" s="2">
        <v>265075</v>
      </c>
      <c r="K94" s="1">
        <f t="shared" si="64"/>
        <v>8.3000000000000007</v>
      </c>
      <c r="L94" s="3">
        <f>Table1[[#This Row],[Votes]]</f>
        <v>265075</v>
      </c>
      <c r="CI94" s="1">
        <f>IFERROR(IF(FIND($CH$2,Table1[Date5s]),ROW()),"")</f>
        <v>94</v>
      </c>
      <c r="CJ94" s="1" t="e">
        <f t="shared" si="87"/>
        <v>#N/A</v>
      </c>
      <c r="CK94" s="1" t="e">
        <f t="shared" ca="1" si="65"/>
        <v>#N/A</v>
      </c>
      <c r="CL94" s="1" t="e">
        <f t="shared" ca="1" si="66"/>
        <v>#N/A</v>
      </c>
      <c r="CM94" s="1" t="e">
        <f t="shared" ca="1" si="67"/>
        <v>#N/A</v>
      </c>
      <c r="CN94" s="1" t="e">
        <f t="shared" ca="1" si="68"/>
        <v>#N/A</v>
      </c>
      <c r="CO94" s="1" t="e">
        <f t="shared" ca="1" si="69"/>
        <v>#N/A</v>
      </c>
      <c r="CP94" s="1" t="e">
        <f t="shared" ca="1" si="70"/>
        <v>#N/A</v>
      </c>
      <c r="CQ94" s="1" t="e">
        <f t="shared" ca="1" si="71"/>
        <v>#N/A</v>
      </c>
      <c r="CR94" s="1" t="e">
        <f t="shared" ca="1" si="72"/>
        <v>#N/A</v>
      </c>
      <c r="CS94" s="1" t="e">
        <f t="shared" ca="1" si="73"/>
        <v>#N/A</v>
      </c>
      <c r="CU94" s="1" t="e">
        <f t="shared" ca="1" si="88"/>
        <v>#N/A</v>
      </c>
      <c r="CV94" s="1" t="e">
        <f t="shared" ca="1" si="74"/>
        <v>#N/A</v>
      </c>
      <c r="CW94" s="1" t="e">
        <f t="shared" ca="1" si="75"/>
        <v>#N/A</v>
      </c>
      <c r="CX94" s="1" t="e">
        <f t="shared" ca="1" si="76"/>
        <v>#N/A</v>
      </c>
      <c r="DI94" s="1" t="str">
        <f>IFERROR(IF(FIND(1920,Table1[Date 10s]),ROW()),"")</f>
        <v/>
      </c>
      <c r="DJ94" s="1" t="str">
        <f t="shared" ca="1" si="77"/>
        <v/>
      </c>
      <c r="DM94" s="1" t="str">
        <f>IFERROR(IF(FIND(1930,Table1[Date 10s]),ROW()),"")</f>
        <v/>
      </c>
      <c r="DN94" s="1" t="str">
        <f t="shared" ca="1" si="78"/>
        <v/>
      </c>
      <c r="DQ94" s="1" t="str">
        <f>IFERROR(IF(FIND(1940,Table1[Date 10s]),ROW()),"")</f>
        <v/>
      </c>
      <c r="DR94" s="1" t="str">
        <f t="shared" ca="1" si="79"/>
        <v/>
      </c>
      <c r="DU94" s="1" t="str">
        <f>IFERROR(IF(FIND(1950,Table1[Date 10s]),ROW()),"")</f>
        <v/>
      </c>
      <c r="DV94" s="1" t="str">
        <f t="shared" ca="1" si="80"/>
        <v/>
      </c>
      <c r="DY94" s="1" t="str">
        <f>IFERROR(IF(FIND(1960,Table1[Date 10s]),ROW()),"")</f>
        <v/>
      </c>
      <c r="DZ94" s="1" t="str">
        <f t="shared" ca="1" si="81"/>
        <v/>
      </c>
      <c r="EC94" s="1">
        <f>IFERROR(IF(FIND(1970,Table1[Date 10s]),ROW()),"")</f>
        <v>94</v>
      </c>
      <c r="ED94" s="1" t="str">
        <f t="shared" ca="1" si="82"/>
        <v/>
      </c>
      <c r="EG94" s="1" t="str">
        <f>IFERROR(IF(FIND(1980,Table1[Date 10s]),ROW()),"")</f>
        <v/>
      </c>
      <c r="EH94" s="1" t="str">
        <f t="shared" ca="1" si="83"/>
        <v/>
      </c>
      <c r="EK94" s="1" t="str">
        <f>IFERROR(IF(FIND(1990,Table1[Date 10s]),ROW()),"")</f>
        <v/>
      </c>
      <c r="EL94" s="1" t="str">
        <f t="shared" ca="1" si="84"/>
        <v/>
      </c>
      <c r="EO94" s="1" t="str">
        <f>IFERROR(IF(FIND(2000,Table1[Date 10s]),ROW()),"")</f>
        <v/>
      </c>
      <c r="EP94" s="1" t="str">
        <f t="shared" ca="1" si="85"/>
        <v/>
      </c>
      <c r="ES94" s="1" t="str">
        <f>IFERROR(IF(FIND(2010,Table1[Date 10s]),ROW()),"")</f>
        <v/>
      </c>
      <c r="ET94" s="1" t="str">
        <f t="shared" ca="1" si="86"/>
        <v/>
      </c>
      <c r="EU94" s="1"/>
    </row>
    <row r="95" spans="1:151">
      <c r="A95" s="1">
        <v>94</v>
      </c>
      <c r="B95" s="1">
        <v>8.3000000000000007</v>
      </c>
      <c r="C95" s="1" t="s">
        <v>251</v>
      </c>
      <c r="D95" s="1" t="s">
        <v>252</v>
      </c>
      <c r="E95" s="1">
        <v>1997</v>
      </c>
      <c r="F95" s="1">
        <v>1995</v>
      </c>
      <c r="G95" s="1">
        <v>1990</v>
      </c>
      <c r="H95" s="1" t="s">
        <v>142</v>
      </c>
      <c r="I95" s="2">
        <v>135618</v>
      </c>
      <c r="K95" s="1">
        <f t="shared" si="64"/>
        <v>8.3000000000000007</v>
      </c>
      <c r="L95" s="3">
        <f>Table1[[#This Row],[Votes]]</f>
        <v>135618</v>
      </c>
      <c r="CI95" s="1" t="str">
        <f>IFERROR(IF(FIND($CH$2,Table1[Date5s]),ROW()),"")</f>
        <v/>
      </c>
      <c r="CJ95" s="1" t="e">
        <f t="shared" si="87"/>
        <v>#N/A</v>
      </c>
      <c r="CK95" s="1" t="e">
        <f t="shared" ca="1" si="65"/>
        <v>#N/A</v>
      </c>
      <c r="CL95" s="1" t="e">
        <f t="shared" ca="1" si="66"/>
        <v>#N/A</v>
      </c>
      <c r="CM95" s="1" t="e">
        <f t="shared" ca="1" si="67"/>
        <v>#N/A</v>
      </c>
      <c r="CN95" s="1" t="e">
        <f t="shared" ca="1" si="68"/>
        <v>#N/A</v>
      </c>
      <c r="CO95" s="1" t="e">
        <f t="shared" ca="1" si="69"/>
        <v>#N/A</v>
      </c>
      <c r="CP95" s="1" t="e">
        <f t="shared" ca="1" si="70"/>
        <v>#N/A</v>
      </c>
      <c r="CQ95" s="1" t="e">
        <f t="shared" ca="1" si="71"/>
        <v>#N/A</v>
      </c>
      <c r="CR95" s="1" t="e">
        <f t="shared" ca="1" si="72"/>
        <v>#N/A</v>
      </c>
      <c r="CS95" s="1" t="e">
        <f t="shared" ca="1" si="73"/>
        <v>#N/A</v>
      </c>
      <c r="CU95" s="1" t="e">
        <f t="shared" ca="1" si="88"/>
        <v>#N/A</v>
      </c>
      <c r="CV95" s="1" t="e">
        <f t="shared" ca="1" si="74"/>
        <v>#N/A</v>
      </c>
      <c r="CW95" s="1" t="e">
        <f t="shared" ca="1" si="75"/>
        <v>#N/A</v>
      </c>
      <c r="CX95" s="1" t="e">
        <f t="shared" ca="1" si="76"/>
        <v>#N/A</v>
      </c>
      <c r="DI95" s="1" t="str">
        <f>IFERROR(IF(FIND(1920,Table1[Date 10s]),ROW()),"")</f>
        <v/>
      </c>
      <c r="DJ95" s="1" t="str">
        <f t="shared" ca="1" si="77"/>
        <v/>
      </c>
      <c r="DM95" s="1" t="str">
        <f>IFERROR(IF(FIND(1930,Table1[Date 10s]),ROW()),"")</f>
        <v/>
      </c>
      <c r="DN95" s="1" t="str">
        <f t="shared" ca="1" si="78"/>
        <v/>
      </c>
      <c r="DQ95" s="1" t="str">
        <f>IFERROR(IF(FIND(1940,Table1[Date 10s]),ROW()),"")</f>
        <v/>
      </c>
      <c r="DR95" s="1" t="str">
        <f t="shared" ca="1" si="79"/>
        <v/>
      </c>
      <c r="DU95" s="1" t="str">
        <f>IFERROR(IF(FIND(1950,Table1[Date 10s]),ROW()),"")</f>
        <v/>
      </c>
      <c r="DV95" s="1" t="str">
        <f t="shared" ca="1" si="80"/>
        <v/>
      </c>
      <c r="DY95" s="1" t="str">
        <f>IFERROR(IF(FIND(1960,Table1[Date 10s]),ROW()),"")</f>
        <v/>
      </c>
      <c r="DZ95" s="1" t="str">
        <f t="shared" ca="1" si="81"/>
        <v/>
      </c>
      <c r="EC95" s="1" t="str">
        <f>IFERROR(IF(FIND(1970,Table1[Date 10s]),ROW()),"")</f>
        <v/>
      </c>
      <c r="ED95" s="1" t="str">
        <f t="shared" ca="1" si="82"/>
        <v/>
      </c>
      <c r="EG95" s="1" t="str">
        <f>IFERROR(IF(FIND(1980,Table1[Date 10s]),ROW()),"")</f>
        <v/>
      </c>
      <c r="EH95" s="1" t="str">
        <f t="shared" ca="1" si="83"/>
        <v/>
      </c>
      <c r="EK95" s="1">
        <f>IFERROR(IF(FIND(1990,Table1[Date 10s]),ROW()),"")</f>
        <v>95</v>
      </c>
      <c r="EL95" s="1" t="str">
        <f t="shared" ca="1" si="84"/>
        <v/>
      </c>
      <c r="EO95" s="1" t="str">
        <f>IFERROR(IF(FIND(2000,Table1[Date 10s]),ROW()),"")</f>
        <v/>
      </c>
      <c r="EP95" s="1" t="str">
        <f t="shared" ca="1" si="85"/>
        <v/>
      </c>
      <c r="ES95" s="1" t="str">
        <f>IFERROR(IF(FIND(2010,Table1[Date 10s]),ROW()),"")</f>
        <v/>
      </c>
      <c r="ET95" s="1" t="str">
        <f t="shared" ca="1" si="86"/>
        <v/>
      </c>
      <c r="EU95" s="1"/>
    </row>
    <row r="96" spans="1:151">
      <c r="A96" s="1">
        <v>95</v>
      </c>
      <c r="B96" s="1">
        <v>8.3000000000000007</v>
      </c>
      <c r="C96" s="1" t="s">
        <v>253</v>
      </c>
      <c r="D96" s="1" t="s">
        <v>254</v>
      </c>
      <c r="E96" s="1">
        <v>1984</v>
      </c>
      <c r="F96" s="1">
        <v>1980</v>
      </c>
      <c r="G96" s="1">
        <v>1980</v>
      </c>
      <c r="H96" s="1" t="s">
        <v>215</v>
      </c>
      <c r="I96" s="2">
        <v>183169</v>
      </c>
      <c r="K96" s="1">
        <f t="shared" si="64"/>
        <v>8.3000000000000007</v>
      </c>
      <c r="L96" s="3">
        <f>Table1[[#This Row],[Votes]]</f>
        <v>183169</v>
      </c>
      <c r="CI96" s="1" t="str">
        <f>IFERROR(IF(FIND($CH$2,Table1[Date5s]),ROW()),"")</f>
        <v/>
      </c>
      <c r="CJ96" s="1" t="e">
        <f t="shared" si="87"/>
        <v>#N/A</v>
      </c>
      <c r="CK96" s="1" t="e">
        <f t="shared" ca="1" si="65"/>
        <v>#N/A</v>
      </c>
      <c r="CL96" s="1" t="e">
        <f t="shared" ca="1" si="66"/>
        <v>#N/A</v>
      </c>
      <c r="CM96" s="1" t="e">
        <f t="shared" ca="1" si="67"/>
        <v>#N/A</v>
      </c>
      <c r="CN96" s="1" t="e">
        <f t="shared" ca="1" si="68"/>
        <v>#N/A</v>
      </c>
      <c r="CO96" s="1" t="e">
        <f t="shared" ca="1" si="69"/>
        <v>#N/A</v>
      </c>
      <c r="CP96" s="1" t="e">
        <f t="shared" ca="1" si="70"/>
        <v>#N/A</v>
      </c>
      <c r="CQ96" s="1" t="e">
        <f t="shared" ca="1" si="71"/>
        <v>#N/A</v>
      </c>
      <c r="CR96" s="1" t="e">
        <f t="shared" ca="1" si="72"/>
        <v>#N/A</v>
      </c>
      <c r="CS96" s="1" t="e">
        <f t="shared" ca="1" si="73"/>
        <v>#N/A</v>
      </c>
      <c r="CU96" s="1" t="e">
        <f t="shared" ca="1" si="88"/>
        <v>#N/A</v>
      </c>
      <c r="CV96" s="1" t="e">
        <f t="shared" ca="1" si="74"/>
        <v>#N/A</v>
      </c>
      <c r="CW96" s="1" t="e">
        <f t="shared" ca="1" si="75"/>
        <v>#N/A</v>
      </c>
      <c r="CX96" s="1" t="e">
        <f t="shared" ca="1" si="76"/>
        <v>#N/A</v>
      </c>
      <c r="DI96" s="1" t="str">
        <f>IFERROR(IF(FIND(1920,Table1[Date 10s]),ROW()),"")</f>
        <v/>
      </c>
      <c r="DJ96" s="1" t="str">
        <f t="shared" ca="1" si="77"/>
        <v/>
      </c>
      <c r="DM96" s="1" t="str">
        <f>IFERROR(IF(FIND(1930,Table1[Date 10s]),ROW()),"")</f>
        <v/>
      </c>
      <c r="DN96" s="1" t="str">
        <f t="shared" ca="1" si="78"/>
        <v/>
      </c>
      <c r="DQ96" s="1" t="str">
        <f>IFERROR(IF(FIND(1940,Table1[Date 10s]),ROW()),"")</f>
        <v/>
      </c>
      <c r="DR96" s="1" t="str">
        <f t="shared" ca="1" si="79"/>
        <v/>
      </c>
      <c r="DU96" s="1" t="str">
        <f>IFERROR(IF(FIND(1950,Table1[Date 10s]),ROW()),"")</f>
        <v/>
      </c>
      <c r="DV96" s="1" t="str">
        <f t="shared" ca="1" si="80"/>
        <v/>
      </c>
      <c r="DY96" s="1" t="str">
        <f>IFERROR(IF(FIND(1960,Table1[Date 10s]),ROW()),"")</f>
        <v/>
      </c>
      <c r="DZ96" s="1" t="str">
        <f t="shared" ca="1" si="81"/>
        <v/>
      </c>
      <c r="EC96" s="1" t="str">
        <f>IFERROR(IF(FIND(1970,Table1[Date 10s]),ROW()),"")</f>
        <v/>
      </c>
      <c r="ED96" s="1" t="str">
        <f t="shared" ca="1" si="82"/>
        <v/>
      </c>
      <c r="EG96" s="1">
        <f>IFERROR(IF(FIND(1980,Table1[Date 10s]),ROW()),"")</f>
        <v>96</v>
      </c>
      <c r="EH96" s="1" t="str">
        <f t="shared" ca="1" si="83"/>
        <v/>
      </c>
      <c r="EK96" s="1" t="str">
        <f>IFERROR(IF(FIND(1990,Table1[Date 10s]),ROW()),"")</f>
        <v/>
      </c>
      <c r="EL96" s="1" t="str">
        <f t="shared" ca="1" si="84"/>
        <v/>
      </c>
      <c r="EO96" s="1" t="str">
        <f>IFERROR(IF(FIND(2000,Table1[Date 10s]),ROW()),"")</f>
        <v/>
      </c>
      <c r="EP96" s="1" t="str">
        <f t="shared" ca="1" si="85"/>
        <v/>
      </c>
      <c r="ES96" s="1" t="str">
        <f>IFERROR(IF(FIND(2010,Table1[Date 10s]),ROW()),"")</f>
        <v/>
      </c>
      <c r="ET96" s="1" t="str">
        <f t="shared" ca="1" si="86"/>
        <v/>
      </c>
      <c r="EU96" s="1"/>
    </row>
    <row r="97" spans="1:151">
      <c r="A97" s="1">
        <v>96</v>
      </c>
      <c r="B97" s="1">
        <v>8.3000000000000007</v>
      </c>
      <c r="C97" s="1" t="s">
        <v>255</v>
      </c>
      <c r="D97" s="1" t="s">
        <v>256</v>
      </c>
      <c r="E97" s="1">
        <v>1968</v>
      </c>
      <c r="F97" s="1">
        <v>1965</v>
      </c>
      <c r="G97" s="1">
        <v>1960</v>
      </c>
      <c r="H97" s="1" t="s">
        <v>76</v>
      </c>
      <c r="I97" s="2">
        <v>275055</v>
      </c>
      <c r="K97" s="1">
        <f t="shared" si="64"/>
        <v>8.3000000000000007</v>
      </c>
      <c r="L97" s="3">
        <f>Table1[[#This Row],[Votes]]</f>
        <v>275055</v>
      </c>
      <c r="CI97" s="1" t="str">
        <f>IFERROR(IF(FIND($CH$2,Table1[Date5s]),ROW()),"")</f>
        <v/>
      </c>
      <c r="CJ97" s="1" t="e">
        <f t="shared" si="87"/>
        <v>#N/A</v>
      </c>
      <c r="CK97" s="1" t="e">
        <f t="shared" ca="1" si="65"/>
        <v>#N/A</v>
      </c>
      <c r="CL97" s="1" t="e">
        <f t="shared" ca="1" si="66"/>
        <v>#N/A</v>
      </c>
      <c r="CM97" s="1" t="e">
        <f t="shared" ca="1" si="67"/>
        <v>#N/A</v>
      </c>
      <c r="CN97" s="1" t="e">
        <f t="shared" ca="1" si="68"/>
        <v>#N/A</v>
      </c>
      <c r="CO97" s="1" t="e">
        <f t="shared" ca="1" si="69"/>
        <v>#N/A</v>
      </c>
      <c r="CP97" s="1" t="e">
        <f t="shared" ca="1" si="70"/>
        <v>#N/A</v>
      </c>
      <c r="CQ97" s="1" t="e">
        <f t="shared" ca="1" si="71"/>
        <v>#N/A</v>
      </c>
      <c r="CR97" s="1" t="e">
        <f t="shared" ca="1" si="72"/>
        <v>#N/A</v>
      </c>
      <c r="CS97" s="1" t="e">
        <f t="shared" ca="1" si="73"/>
        <v>#N/A</v>
      </c>
      <c r="CU97" s="1" t="e">
        <f t="shared" ca="1" si="88"/>
        <v>#N/A</v>
      </c>
      <c r="CV97" s="1" t="e">
        <f t="shared" ca="1" si="74"/>
        <v>#N/A</v>
      </c>
      <c r="CW97" s="1" t="e">
        <f t="shared" ca="1" si="75"/>
        <v>#N/A</v>
      </c>
      <c r="CX97" s="1" t="e">
        <f t="shared" ca="1" si="76"/>
        <v>#N/A</v>
      </c>
      <c r="DI97" s="1" t="str">
        <f>IFERROR(IF(FIND(1920,Table1[Date 10s]),ROW()),"")</f>
        <v/>
      </c>
      <c r="DJ97" s="1" t="str">
        <f t="shared" ca="1" si="77"/>
        <v/>
      </c>
      <c r="DM97" s="1" t="str">
        <f>IFERROR(IF(FIND(1930,Table1[Date 10s]),ROW()),"")</f>
        <v/>
      </c>
      <c r="DN97" s="1" t="str">
        <f t="shared" ca="1" si="78"/>
        <v/>
      </c>
      <c r="DQ97" s="1" t="str">
        <f>IFERROR(IF(FIND(1940,Table1[Date 10s]),ROW()),"")</f>
        <v/>
      </c>
      <c r="DR97" s="1" t="str">
        <f t="shared" ca="1" si="79"/>
        <v/>
      </c>
      <c r="DU97" s="1" t="str">
        <f>IFERROR(IF(FIND(1950,Table1[Date 10s]),ROW()),"")</f>
        <v/>
      </c>
      <c r="DV97" s="1" t="str">
        <f t="shared" ca="1" si="80"/>
        <v/>
      </c>
      <c r="DY97" s="1">
        <f>IFERROR(IF(FIND(1960,Table1[Date 10s]),ROW()),"")</f>
        <v>97</v>
      </c>
      <c r="DZ97" s="1" t="str">
        <f t="shared" ca="1" si="81"/>
        <v/>
      </c>
      <c r="EC97" s="1" t="str">
        <f>IFERROR(IF(FIND(1970,Table1[Date 10s]),ROW()),"")</f>
        <v/>
      </c>
      <c r="ED97" s="1" t="str">
        <f t="shared" ca="1" si="82"/>
        <v/>
      </c>
      <c r="EG97" s="1" t="str">
        <f>IFERROR(IF(FIND(1980,Table1[Date 10s]),ROW()),"")</f>
        <v/>
      </c>
      <c r="EH97" s="1" t="str">
        <f t="shared" ca="1" si="83"/>
        <v/>
      </c>
      <c r="EK97" s="1" t="str">
        <f>IFERROR(IF(FIND(1990,Table1[Date 10s]),ROW()),"")</f>
        <v/>
      </c>
      <c r="EL97" s="1" t="str">
        <f t="shared" ca="1" si="84"/>
        <v/>
      </c>
      <c r="EO97" s="1" t="str">
        <f>IFERROR(IF(FIND(2000,Table1[Date 10s]),ROW()),"")</f>
        <v/>
      </c>
      <c r="EP97" s="1" t="str">
        <f t="shared" ca="1" si="85"/>
        <v/>
      </c>
      <c r="ES97" s="1" t="str">
        <f>IFERROR(IF(FIND(2010,Table1[Date 10s]),ROW()),"")</f>
        <v/>
      </c>
      <c r="ET97" s="1" t="str">
        <f t="shared" ca="1" si="86"/>
        <v/>
      </c>
      <c r="EU97" s="1"/>
    </row>
    <row r="98" spans="1:151">
      <c r="A98" s="1">
        <v>97</v>
      </c>
      <c r="B98" s="1">
        <v>8.3000000000000007</v>
      </c>
      <c r="C98" s="1" t="s">
        <v>257</v>
      </c>
      <c r="D98" s="1" t="s">
        <v>258</v>
      </c>
      <c r="E98" s="1">
        <v>1957</v>
      </c>
      <c r="F98" s="1">
        <v>1955</v>
      </c>
      <c r="G98" s="1">
        <v>1950</v>
      </c>
      <c r="H98" s="1" t="s">
        <v>28</v>
      </c>
      <c r="I98" s="2">
        <v>36241</v>
      </c>
      <c r="K98" s="1">
        <f t="shared" si="64"/>
        <v>8.3000000000000007</v>
      </c>
      <c r="L98" s="3">
        <f>Table1[[#This Row],[Votes]]</f>
        <v>36241</v>
      </c>
      <c r="CI98" s="1" t="str">
        <f>IFERROR(IF(FIND($CH$2,Table1[Date5s]),ROW()),"")</f>
        <v/>
      </c>
      <c r="CJ98" s="1" t="e">
        <f t="shared" si="87"/>
        <v>#N/A</v>
      </c>
      <c r="CK98" s="1" t="e">
        <f t="shared" ca="1" si="65"/>
        <v>#N/A</v>
      </c>
      <c r="CL98" s="1" t="e">
        <f t="shared" ca="1" si="66"/>
        <v>#N/A</v>
      </c>
      <c r="CM98" s="1" t="e">
        <f t="shared" ca="1" si="67"/>
        <v>#N/A</v>
      </c>
      <c r="CN98" s="1" t="e">
        <f t="shared" ca="1" si="68"/>
        <v>#N/A</v>
      </c>
      <c r="CO98" s="1" t="e">
        <f t="shared" ca="1" si="69"/>
        <v>#N/A</v>
      </c>
      <c r="CP98" s="1" t="e">
        <f t="shared" ca="1" si="70"/>
        <v>#N/A</v>
      </c>
      <c r="CQ98" s="1" t="e">
        <f t="shared" ca="1" si="71"/>
        <v>#N/A</v>
      </c>
      <c r="CR98" s="1" t="e">
        <f t="shared" ca="1" si="72"/>
        <v>#N/A</v>
      </c>
      <c r="CS98" s="1" t="e">
        <f t="shared" ca="1" si="73"/>
        <v>#N/A</v>
      </c>
      <c r="CU98" s="1" t="e">
        <f t="shared" ca="1" si="88"/>
        <v>#N/A</v>
      </c>
      <c r="CV98" s="1" t="e">
        <f t="shared" ca="1" si="74"/>
        <v>#N/A</v>
      </c>
      <c r="CW98" s="1" t="e">
        <f t="shared" ca="1" si="75"/>
        <v>#N/A</v>
      </c>
      <c r="CX98" s="1" t="e">
        <f t="shared" ca="1" si="76"/>
        <v>#N/A</v>
      </c>
      <c r="DI98" s="1" t="str">
        <f>IFERROR(IF(FIND(1920,Table1[Date 10s]),ROW()),"")</f>
        <v/>
      </c>
      <c r="DJ98" s="1" t="str">
        <f t="shared" ca="1" si="77"/>
        <v/>
      </c>
      <c r="DM98" s="1" t="str">
        <f>IFERROR(IF(FIND(1930,Table1[Date 10s]),ROW()),"")</f>
        <v/>
      </c>
      <c r="DN98" s="1" t="str">
        <f t="shared" ca="1" si="78"/>
        <v/>
      </c>
      <c r="DQ98" s="1" t="str">
        <f>IFERROR(IF(FIND(1940,Table1[Date 10s]),ROW()),"")</f>
        <v/>
      </c>
      <c r="DR98" s="1" t="str">
        <f t="shared" ca="1" si="79"/>
        <v/>
      </c>
      <c r="DU98" s="1">
        <f>IFERROR(IF(FIND(1950,Table1[Date 10s]),ROW()),"")</f>
        <v>98</v>
      </c>
      <c r="DV98" s="1" t="str">
        <f t="shared" ca="1" si="80"/>
        <v/>
      </c>
      <c r="DY98" s="1" t="str">
        <f>IFERROR(IF(FIND(1960,Table1[Date 10s]),ROW()),"")</f>
        <v/>
      </c>
      <c r="DZ98" s="1" t="str">
        <f t="shared" ca="1" si="81"/>
        <v/>
      </c>
      <c r="EC98" s="1" t="str">
        <f>IFERROR(IF(FIND(1970,Table1[Date 10s]),ROW()),"")</f>
        <v/>
      </c>
      <c r="ED98" s="1" t="str">
        <f t="shared" ca="1" si="82"/>
        <v/>
      </c>
      <c r="EG98" s="1" t="str">
        <f>IFERROR(IF(FIND(1980,Table1[Date 10s]),ROW()),"")</f>
        <v/>
      </c>
      <c r="EH98" s="1" t="str">
        <f t="shared" ca="1" si="83"/>
        <v/>
      </c>
      <c r="EK98" s="1" t="str">
        <f>IFERROR(IF(FIND(1990,Table1[Date 10s]),ROW()),"")</f>
        <v/>
      </c>
      <c r="EL98" s="1" t="str">
        <f t="shared" ca="1" si="84"/>
        <v/>
      </c>
      <c r="EO98" s="1" t="str">
        <f>IFERROR(IF(FIND(2000,Table1[Date 10s]),ROW()),"")</f>
        <v/>
      </c>
      <c r="EP98" s="1" t="str">
        <f t="shared" ca="1" si="85"/>
        <v/>
      </c>
      <c r="ES98" s="1" t="str">
        <f>IFERROR(IF(FIND(2010,Table1[Date 10s]),ROW()),"")</f>
        <v/>
      </c>
      <c r="ET98" s="1" t="str">
        <f t="shared" ca="1" si="86"/>
        <v/>
      </c>
      <c r="EU98" s="1"/>
    </row>
    <row r="99" spans="1:151">
      <c r="A99" s="1">
        <v>98</v>
      </c>
      <c r="B99" s="1">
        <v>8.3000000000000007</v>
      </c>
      <c r="C99" s="1" t="s">
        <v>259</v>
      </c>
      <c r="D99" s="1" t="s">
        <v>260</v>
      </c>
      <c r="E99" s="1">
        <v>1960</v>
      </c>
      <c r="F99" s="1">
        <v>1960</v>
      </c>
      <c r="G99" s="1">
        <v>1960</v>
      </c>
      <c r="H99" s="1" t="s">
        <v>92</v>
      </c>
      <c r="I99" s="2">
        <v>70921</v>
      </c>
      <c r="K99" s="1">
        <f t="shared" si="64"/>
        <v>8.3000000000000007</v>
      </c>
      <c r="L99" s="3">
        <f>Table1[[#This Row],[Votes]]</f>
        <v>70921</v>
      </c>
      <c r="CI99" s="1" t="str">
        <f>IFERROR(IF(FIND($CH$2,Table1[Date5s]),ROW()),"")</f>
        <v/>
      </c>
      <c r="CJ99" s="1" t="e">
        <f t="shared" si="87"/>
        <v>#N/A</v>
      </c>
      <c r="CK99" s="1" t="e">
        <f t="shared" ca="1" si="65"/>
        <v>#N/A</v>
      </c>
      <c r="CL99" s="1" t="e">
        <f t="shared" ca="1" si="66"/>
        <v>#N/A</v>
      </c>
      <c r="CM99" s="1" t="e">
        <f t="shared" ca="1" si="67"/>
        <v>#N/A</v>
      </c>
      <c r="CN99" s="1" t="e">
        <f t="shared" ca="1" si="68"/>
        <v>#N/A</v>
      </c>
      <c r="CO99" s="1" t="e">
        <f t="shared" ca="1" si="69"/>
        <v>#N/A</v>
      </c>
      <c r="CP99" s="1" t="e">
        <f t="shared" ca="1" si="70"/>
        <v>#N/A</v>
      </c>
      <c r="CQ99" s="1" t="e">
        <f t="shared" ca="1" si="71"/>
        <v>#N/A</v>
      </c>
      <c r="CR99" s="1" t="e">
        <f t="shared" ca="1" si="72"/>
        <v>#N/A</v>
      </c>
      <c r="CS99" s="1" t="e">
        <f t="shared" ca="1" si="73"/>
        <v>#N/A</v>
      </c>
      <c r="CU99" s="1" t="e">
        <f t="shared" ca="1" si="88"/>
        <v>#N/A</v>
      </c>
      <c r="CV99" s="1" t="e">
        <f t="shared" ca="1" si="74"/>
        <v>#N/A</v>
      </c>
      <c r="CW99" s="1" t="e">
        <f t="shared" ca="1" si="75"/>
        <v>#N/A</v>
      </c>
      <c r="CX99" s="1" t="e">
        <f t="shared" ca="1" si="76"/>
        <v>#N/A</v>
      </c>
      <c r="DI99" s="1" t="str">
        <f>IFERROR(IF(FIND(1920,Table1[Date 10s]),ROW()),"")</f>
        <v/>
      </c>
      <c r="DJ99" s="1" t="str">
        <f t="shared" ca="1" si="77"/>
        <v/>
      </c>
      <c r="DM99" s="1" t="str">
        <f>IFERROR(IF(FIND(1930,Table1[Date 10s]),ROW()),"")</f>
        <v/>
      </c>
      <c r="DN99" s="1" t="str">
        <f t="shared" ca="1" si="78"/>
        <v/>
      </c>
      <c r="DQ99" s="1" t="str">
        <f>IFERROR(IF(FIND(1940,Table1[Date 10s]),ROW()),"")</f>
        <v/>
      </c>
      <c r="DR99" s="1" t="str">
        <f t="shared" ca="1" si="79"/>
        <v/>
      </c>
      <c r="DU99" s="1" t="str">
        <f>IFERROR(IF(FIND(1950,Table1[Date 10s]),ROW()),"")</f>
        <v/>
      </c>
      <c r="DV99" s="1" t="str">
        <f t="shared" ca="1" si="80"/>
        <v/>
      </c>
      <c r="DY99" s="1">
        <f>IFERROR(IF(FIND(1960,Table1[Date 10s]),ROW()),"")</f>
        <v>99</v>
      </c>
      <c r="DZ99" s="1" t="str">
        <f t="shared" ca="1" si="81"/>
        <v/>
      </c>
      <c r="EC99" s="1" t="str">
        <f>IFERROR(IF(FIND(1970,Table1[Date 10s]),ROW()),"")</f>
        <v/>
      </c>
      <c r="ED99" s="1" t="str">
        <f t="shared" ca="1" si="82"/>
        <v/>
      </c>
      <c r="EG99" s="1" t="str">
        <f>IFERROR(IF(FIND(1980,Table1[Date 10s]),ROW()),"")</f>
        <v/>
      </c>
      <c r="EH99" s="1" t="str">
        <f t="shared" ca="1" si="83"/>
        <v/>
      </c>
      <c r="EK99" s="1" t="str">
        <f>IFERROR(IF(FIND(1990,Table1[Date 10s]),ROW()),"")</f>
        <v/>
      </c>
      <c r="EL99" s="1" t="str">
        <f t="shared" ca="1" si="84"/>
        <v/>
      </c>
      <c r="EO99" s="1" t="str">
        <f>IFERROR(IF(FIND(2000,Table1[Date 10s]),ROW()),"")</f>
        <v/>
      </c>
      <c r="EP99" s="1" t="str">
        <f t="shared" ca="1" si="85"/>
        <v/>
      </c>
      <c r="ES99" s="1" t="str">
        <f>IFERROR(IF(FIND(2010,Table1[Date 10s]),ROW()),"")</f>
        <v/>
      </c>
      <c r="ET99" s="1" t="str">
        <f t="shared" ca="1" si="86"/>
        <v/>
      </c>
      <c r="EU99" s="1"/>
    </row>
    <row r="100" spans="1:151">
      <c r="A100" s="1">
        <v>99</v>
      </c>
      <c r="B100" s="1">
        <v>8.3000000000000007</v>
      </c>
      <c r="C100" s="1" t="s">
        <v>261</v>
      </c>
      <c r="D100" s="1" t="s">
        <v>262</v>
      </c>
      <c r="E100" s="1">
        <v>1973</v>
      </c>
      <c r="F100" s="1">
        <v>1970</v>
      </c>
      <c r="G100" s="1">
        <v>1970</v>
      </c>
      <c r="H100" s="1" t="s">
        <v>263</v>
      </c>
      <c r="I100" s="2">
        <v>117819</v>
      </c>
      <c r="K100" s="1">
        <f t="shared" si="64"/>
        <v>8.3000000000000007</v>
      </c>
      <c r="L100" s="3">
        <f>Table1[[#This Row],[Votes]]</f>
        <v>117819</v>
      </c>
      <c r="CI100" s="1" t="str">
        <f>IFERROR(IF(FIND($CH$2,Table1[Date5s]),ROW()),"")</f>
        <v/>
      </c>
      <c r="CJ100" s="1" t="e">
        <f t="shared" si="87"/>
        <v>#N/A</v>
      </c>
      <c r="CK100" s="1" t="e">
        <f t="shared" ca="1" si="65"/>
        <v>#N/A</v>
      </c>
      <c r="CL100" s="1" t="e">
        <f t="shared" ca="1" si="66"/>
        <v>#N/A</v>
      </c>
      <c r="CM100" s="1" t="e">
        <f t="shared" ca="1" si="67"/>
        <v>#N/A</v>
      </c>
      <c r="CN100" s="1" t="e">
        <f t="shared" ca="1" si="68"/>
        <v>#N/A</v>
      </c>
      <c r="CO100" s="1" t="e">
        <f t="shared" ca="1" si="69"/>
        <v>#N/A</v>
      </c>
      <c r="CP100" s="1" t="e">
        <f t="shared" ca="1" si="70"/>
        <v>#N/A</v>
      </c>
      <c r="CQ100" s="1" t="e">
        <f t="shared" ca="1" si="71"/>
        <v>#N/A</v>
      </c>
      <c r="CR100" s="1" t="e">
        <f t="shared" ca="1" si="72"/>
        <v>#N/A</v>
      </c>
      <c r="CS100" s="1" t="e">
        <f t="shared" ca="1" si="73"/>
        <v>#N/A</v>
      </c>
      <c r="CU100" s="1" t="e">
        <f t="shared" ca="1" si="88"/>
        <v>#N/A</v>
      </c>
      <c r="CV100" s="1" t="e">
        <f t="shared" ca="1" si="74"/>
        <v>#N/A</v>
      </c>
      <c r="CW100" s="1" t="e">
        <f t="shared" ca="1" si="75"/>
        <v>#N/A</v>
      </c>
      <c r="CX100" s="1" t="e">
        <f t="shared" ca="1" si="76"/>
        <v>#N/A</v>
      </c>
      <c r="DI100" s="1" t="str">
        <f>IFERROR(IF(FIND(1920,Table1[Date 10s]),ROW()),"")</f>
        <v/>
      </c>
      <c r="DJ100" s="1" t="str">
        <f t="shared" ca="1" si="77"/>
        <v/>
      </c>
      <c r="DM100" s="1" t="str">
        <f>IFERROR(IF(FIND(1930,Table1[Date 10s]),ROW()),"")</f>
        <v/>
      </c>
      <c r="DN100" s="1" t="str">
        <f t="shared" ca="1" si="78"/>
        <v/>
      </c>
      <c r="DQ100" s="1" t="str">
        <f>IFERROR(IF(FIND(1940,Table1[Date 10s]),ROW()),"")</f>
        <v/>
      </c>
      <c r="DR100" s="1" t="str">
        <f t="shared" ca="1" si="79"/>
        <v/>
      </c>
      <c r="DU100" s="1" t="str">
        <f>IFERROR(IF(FIND(1950,Table1[Date 10s]),ROW()),"")</f>
        <v/>
      </c>
      <c r="DV100" s="1" t="str">
        <f t="shared" ca="1" si="80"/>
        <v/>
      </c>
      <c r="DY100" s="1" t="str">
        <f>IFERROR(IF(FIND(1960,Table1[Date 10s]),ROW()),"")</f>
        <v/>
      </c>
      <c r="DZ100" s="1" t="str">
        <f t="shared" ca="1" si="81"/>
        <v/>
      </c>
      <c r="EC100" s="1">
        <f>IFERROR(IF(FIND(1970,Table1[Date 10s]),ROW()),"")</f>
        <v>100</v>
      </c>
      <c r="ED100" s="1" t="str">
        <f t="shared" ca="1" si="82"/>
        <v/>
      </c>
      <c r="EG100" s="1" t="str">
        <f>IFERROR(IF(FIND(1980,Table1[Date 10s]),ROW()),"")</f>
        <v/>
      </c>
      <c r="EH100" s="1" t="str">
        <f t="shared" ca="1" si="83"/>
        <v/>
      </c>
      <c r="EK100" s="1" t="str">
        <f>IFERROR(IF(FIND(1990,Table1[Date 10s]),ROW()),"")</f>
        <v/>
      </c>
      <c r="EL100" s="1" t="str">
        <f t="shared" ca="1" si="84"/>
        <v/>
      </c>
      <c r="EO100" s="1" t="str">
        <f>IFERROR(IF(FIND(2000,Table1[Date 10s]),ROW()),"")</f>
        <v/>
      </c>
      <c r="EP100" s="1" t="str">
        <f t="shared" ca="1" si="85"/>
        <v/>
      </c>
      <c r="ES100" s="1" t="str">
        <f>IFERROR(IF(FIND(2010,Table1[Date 10s]),ROW()),"")</f>
        <v/>
      </c>
      <c r="ET100" s="1" t="str">
        <f t="shared" ca="1" si="86"/>
        <v/>
      </c>
      <c r="EU100" s="1"/>
    </row>
    <row r="101" spans="1:151">
      <c r="A101" s="1">
        <v>100</v>
      </c>
      <c r="B101" s="1">
        <v>8.3000000000000007</v>
      </c>
      <c r="C101" s="1" t="s">
        <v>264</v>
      </c>
      <c r="D101" s="1" t="s">
        <v>265</v>
      </c>
      <c r="E101" s="1">
        <v>1992</v>
      </c>
      <c r="F101" s="1">
        <v>1990</v>
      </c>
      <c r="G101" s="1">
        <v>1990</v>
      </c>
      <c r="H101" s="1" t="s">
        <v>199</v>
      </c>
      <c r="I101" s="2">
        <v>190549</v>
      </c>
      <c r="K101" s="1">
        <f t="shared" si="64"/>
        <v>8.3000000000000007</v>
      </c>
      <c r="L101" s="3">
        <f>Table1[[#This Row],[Votes]]</f>
        <v>190549</v>
      </c>
      <c r="CI101" s="1" t="str">
        <f>IFERROR(IF(FIND($CH$2,Table1[Date5s]),ROW()),"")</f>
        <v/>
      </c>
      <c r="CJ101" s="1" t="e">
        <f t="shared" si="87"/>
        <v>#N/A</v>
      </c>
      <c r="CK101" s="1" t="e">
        <f t="shared" ca="1" si="65"/>
        <v>#N/A</v>
      </c>
      <c r="CL101" s="1" t="e">
        <f t="shared" ca="1" si="66"/>
        <v>#N/A</v>
      </c>
      <c r="CM101" s="1" t="e">
        <f t="shared" ca="1" si="67"/>
        <v>#N/A</v>
      </c>
      <c r="CN101" s="1" t="e">
        <f t="shared" ca="1" si="68"/>
        <v>#N/A</v>
      </c>
      <c r="CO101" s="1" t="e">
        <f t="shared" ca="1" si="69"/>
        <v>#N/A</v>
      </c>
      <c r="CP101" s="1" t="e">
        <f t="shared" ca="1" si="70"/>
        <v>#N/A</v>
      </c>
      <c r="CQ101" s="1" t="e">
        <f t="shared" ca="1" si="71"/>
        <v>#N/A</v>
      </c>
      <c r="CR101" s="1" t="e">
        <f t="shared" ca="1" si="72"/>
        <v>#N/A</v>
      </c>
      <c r="CS101" s="1" t="e">
        <f t="shared" ca="1" si="73"/>
        <v>#N/A</v>
      </c>
      <c r="CU101" s="1" t="e">
        <f t="shared" ca="1" si="88"/>
        <v>#N/A</v>
      </c>
      <c r="CV101" s="1" t="e">
        <f t="shared" ca="1" si="74"/>
        <v>#N/A</v>
      </c>
      <c r="CW101" s="1" t="e">
        <f t="shared" ca="1" si="75"/>
        <v>#N/A</v>
      </c>
      <c r="CX101" s="1" t="e">
        <f t="shared" ca="1" si="76"/>
        <v>#N/A</v>
      </c>
      <c r="DI101" s="1" t="str">
        <f>IFERROR(IF(FIND(1920,Table1[Date 10s]),ROW()),"")</f>
        <v/>
      </c>
      <c r="DJ101" s="1" t="str">
        <f t="shared" ca="1" si="77"/>
        <v/>
      </c>
      <c r="DM101" s="1" t="str">
        <f>IFERROR(IF(FIND(1930,Table1[Date 10s]),ROW()),"")</f>
        <v/>
      </c>
      <c r="DN101" s="1" t="str">
        <f t="shared" ca="1" si="78"/>
        <v/>
      </c>
      <c r="DQ101" s="1" t="str">
        <f>IFERROR(IF(FIND(1940,Table1[Date 10s]),ROW()),"")</f>
        <v/>
      </c>
      <c r="DR101" s="1" t="str">
        <f t="shared" ca="1" si="79"/>
        <v/>
      </c>
      <c r="DU101" s="1" t="str">
        <f>IFERROR(IF(FIND(1950,Table1[Date 10s]),ROW()),"")</f>
        <v/>
      </c>
      <c r="DV101" s="1" t="str">
        <f t="shared" ca="1" si="80"/>
        <v/>
      </c>
      <c r="DY101" s="1" t="str">
        <f>IFERROR(IF(FIND(1960,Table1[Date 10s]),ROW()),"")</f>
        <v/>
      </c>
      <c r="DZ101" s="1" t="str">
        <f t="shared" ca="1" si="81"/>
        <v/>
      </c>
      <c r="EC101" s="1" t="str">
        <f>IFERROR(IF(FIND(1970,Table1[Date 10s]),ROW()),"")</f>
        <v/>
      </c>
      <c r="ED101" s="1" t="str">
        <f t="shared" ca="1" si="82"/>
        <v/>
      </c>
      <c r="EG101" s="1" t="str">
        <f>IFERROR(IF(FIND(1980,Table1[Date 10s]),ROW()),"")</f>
        <v/>
      </c>
      <c r="EH101" s="1" t="str">
        <f t="shared" ca="1" si="83"/>
        <v/>
      </c>
      <c r="EK101" s="1">
        <f>IFERROR(IF(FIND(1990,Table1[Date 10s]),ROW()),"")</f>
        <v>101</v>
      </c>
      <c r="EL101" s="1" t="str">
        <f t="shared" ca="1" si="84"/>
        <v/>
      </c>
      <c r="EO101" s="1" t="str">
        <f>IFERROR(IF(FIND(2000,Table1[Date 10s]),ROW()),"")</f>
        <v/>
      </c>
      <c r="EP101" s="1" t="str">
        <f t="shared" ca="1" si="85"/>
        <v/>
      </c>
      <c r="ES101" s="1" t="str">
        <f>IFERROR(IF(FIND(2010,Table1[Date 10s]),ROW()),"")</f>
        <v/>
      </c>
      <c r="ET101" s="1" t="str">
        <f t="shared" ca="1" si="86"/>
        <v/>
      </c>
      <c r="EU101" s="1"/>
    </row>
    <row r="102" spans="1:151">
      <c r="A102" s="1">
        <v>101</v>
      </c>
      <c r="B102" s="1">
        <v>8.3000000000000007</v>
      </c>
      <c r="C102" s="1" t="s">
        <v>266</v>
      </c>
      <c r="D102" s="1" t="s">
        <v>267</v>
      </c>
      <c r="E102" s="1">
        <v>1988</v>
      </c>
      <c r="F102" s="1">
        <v>1985</v>
      </c>
      <c r="G102" s="1">
        <v>1980</v>
      </c>
      <c r="H102" s="1" t="s">
        <v>204</v>
      </c>
      <c r="I102" s="2">
        <v>75713</v>
      </c>
      <c r="K102" s="1">
        <f t="shared" si="64"/>
        <v>8.3000000000000007</v>
      </c>
      <c r="L102" s="3">
        <f>Table1[[#This Row],[Votes]]</f>
        <v>75713</v>
      </c>
      <c r="CI102" s="1" t="str">
        <f>IFERROR(IF(FIND($CH$2,Table1[Date5s]),ROW()),"")</f>
        <v/>
      </c>
      <c r="CJ102" s="1" t="e">
        <f t="shared" si="87"/>
        <v>#N/A</v>
      </c>
      <c r="CK102" s="1" t="e">
        <f t="shared" ca="1" si="65"/>
        <v>#N/A</v>
      </c>
      <c r="CL102" s="1" t="e">
        <f t="shared" ca="1" si="66"/>
        <v>#N/A</v>
      </c>
      <c r="CM102" s="1" t="e">
        <f t="shared" ca="1" si="67"/>
        <v>#N/A</v>
      </c>
      <c r="CN102" s="1" t="e">
        <f t="shared" ca="1" si="68"/>
        <v>#N/A</v>
      </c>
      <c r="CO102" s="1" t="e">
        <f t="shared" ca="1" si="69"/>
        <v>#N/A</v>
      </c>
      <c r="CP102" s="1" t="e">
        <f t="shared" ca="1" si="70"/>
        <v>#N/A</v>
      </c>
      <c r="CQ102" s="1" t="e">
        <f t="shared" ca="1" si="71"/>
        <v>#N/A</v>
      </c>
      <c r="CR102" s="1" t="e">
        <f t="shared" ca="1" si="72"/>
        <v>#N/A</v>
      </c>
      <c r="CS102" s="1" t="e">
        <f t="shared" ca="1" si="73"/>
        <v>#N/A</v>
      </c>
      <c r="CU102" s="1" t="e">
        <f t="shared" ca="1" si="88"/>
        <v>#N/A</v>
      </c>
      <c r="CV102" s="1" t="e">
        <f t="shared" ca="1" si="74"/>
        <v>#N/A</v>
      </c>
      <c r="CW102" s="1" t="e">
        <f t="shared" ca="1" si="75"/>
        <v>#N/A</v>
      </c>
      <c r="CX102" s="1" t="e">
        <f t="shared" ca="1" si="76"/>
        <v>#N/A</v>
      </c>
      <c r="DI102" s="1" t="str">
        <f>IFERROR(IF(FIND(1920,Table1[Date 10s]),ROW()),"")</f>
        <v/>
      </c>
      <c r="DJ102" s="1" t="str">
        <f t="shared" ca="1" si="77"/>
        <v/>
      </c>
      <c r="DM102" s="1" t="str">
        <f>IFERROR(IF(FIND(1930,Table1[Date 10s]),ROW()),"")</f>
        <v/>
      </c>
      <c r="DN102" s="1" t="str">
        <f t="shared" ca="1" si="78"/>
        <v/>
      </c>
      <c r="DQ102" s="1" t="str">
        <f>IFERROR(IF(FIND(1940,Table1[Date 10s]),ROW()),"")</f>
        <v/>
      </c>
      <c r="DR102" s="1" t="str">
        <f t="shared" ca="1" si="79"/>
        <v/>
      </c>
      <c r="DU102" s="1" t="str">
        <f>IFERROR(IF(FIND(1950,Table1[Date 10s]),ROW()),"")</f>
        <v/>
      </c>
      <c r="DV102" s="1" t="str">
        <f t="shared" ca="1" si="80"/>
        <v/>
      </c>
      <c r="DY102" s="1" t="str">
        <f>IFERROR(IF(FIND(1960,Table1[Date 10s]),ROW()),"")</f>
        <v/>
      </c>
      <c r="DZ102" s="1" t="str">
        <f t="shared" ca="1" si="81"/>
        <v/>
      </c>
      <c r="EC102" s="1" t="str">
        <f>IFERROR(IF(FIND(1970,Table1[Date 10s]),ROW()),"")</f>
        <v/>
      </c>
      <c r="ED102" s="1" t="str">
        <f t="shared" ca="1" si="82"/>
        <v/>
      </c>
      <c r="EG102" s="1">
        <f>IFERROR(IF(FIND(1980,Table1[Date 10s]),ROW()),"")</f>
        <v>102</v>
      </c>
      <c r="EH102" s="1" t="str">
        <f t="shared" ca="1" si="83"/>
        <v/>
      </c>
      <c r="EK102" s="1" t="str">
        <f>IFERROR(IF(FIND(1990,Table1[Date 10s]),ROW()),"")</f>
        <v/>
      </c>
      <c r="EL102" s="1" t="str">
        <f t="shared" ca="1" si="84"/>
        <v/>
      </c>
      <c r="EO102" s="1" t="str">
        <f>IFERROR(IF(FIND(2000,Table1[Date 10s]),ROW()),"")</f>
        <v/>
      </c>
      <c r="EP102" s="1" t="str">
        <f t="shared" ca="1" si="85"/>
        <v/>
      </c>
      <c r="ES102" s="1" t="str">
        <f>IFERROR(IF(FIND(2010,Table1[Date 10s]),ROW()),"")</f>
        <v/>
      </c>
      <c r="ET102" s="1" t="str">
        <f t="shared" ca="1" si="86"/>
        <v/>
      </c>
      <c r="EU102" s="1"/>
    </row>
    <row r="103" spans="1:151">
      <c r="A103" s="1">
        <v>102</v>
      </c>
      <c r="B103" s="1">
        <v>8.3000000000000007</v>
      </c>
      <c r="C103" s="1" t="s">
        <v>268</v>
      </c>
      <c r="D103" s="1" t="s">
        <v>269</v>
      </c>
      <c r="E103" s="1">
        <v>1989</v>
      </c>
      <c r="F103" s="1">
        <v>1985</v>
      </c>
      <c r="G103" s="1">
        <v>1980</v>
      </c>
      <c r="H103" s="1" t="s">
        <v>270</v>
      </c>
      <c r="I103" s="2">
        <v>336055</v>
      </c>
      <c r="K103" s="1">
        <f t="shared" si="64"/>
        <v>8.3000000000000007</v>
      </c>
      <c r="L103" s="3">
        <f>Table1[[#This Row],[Votes]]</f>
        <v>336055</v>
      </c>
      <c r="CI103" s="1" t="str">
        <f>IFERROR(IF(FIND($CH$2,Table1[Date5s]),ROW()),"")</f>
        <v/>
      </c>
      <c r="CJ103" s="1" t="e">
        <f t="shared" si="87"/>
        <v>#N/A</v>
      </c>
      <c r="CK103" s="1" t="e">
        <f t="shared" ca="1" si="65"/>
        <v>#N/A</v>
      </c>
      <c r="CL103" s="1" t="e">
        <f t="shared" ca="1" si="66"/>
        <v>#N/A</v>
      </c>
      <c r="CM103" s="1" t="e">
        <f t="shared" ca="1" si="67"/>
        <v>#N/A</v>
      </c>
      <c r="CN103" s="1" t="e">
        <f t="shared" ca="1" si="68"/>
        <v>#N/A</v>
      </c>
      <c r="CO103" s="1" t="e">
        <f t="shared" ca="1" si="69"/>
        <v>#N/A</v>
      </c>
      <c r="CP103" s="1" t="e">
        <f t="shared" ca="1" si="70"/>
        <v>#N/A</v>
      </c>
      <c r="CQ103" s="1" t="e">
        <f t="shared" ca="1" si="71"/>
        <v>#N/A</v>
      </c>
      <c r="CR103" s="1" t="e">
        <f t="shared" ca="1" si="72"/>
        <v>#N/A</v>
      </c>
      <c r="CS103" s="1" t="e">
        <f t="shared" ca="1" si="73"/>
        <v>#N/A</v>
      </c>
      <c r="CU103" s="1" t="e">
        <f t="shared" ca="1" si="88"/>
        <v>#N/A</v>
      </c>
      <c r="CV103" s="1" t="e">
        <f t="shared" ca="1" si="74"/>
        <v>#N/A</v>
      </c>
      <c r="CW103" s="1" t="e">
        <f t="shared" ca="1" si="75"/>
        <v>#N/A</v>
      </c>
      <c r="CX103" s="1" t="e">
        <f t="shared" ca="1" si="76"/>
        <v>#N/A</v>
      </c>
      <c r="DI103" s="1" t="str">
        <f>IFERROR(IF(FIND(1920,Table1[Date 10s]),ROW()),"")</f>
        <v/>
      </c>
      <c r="DJ103" s="1" t="str">
        <f t="shared" ca="1" si="77"/>
        <v/>
      </c>
      <c r="DM103" s="1" t="str">
        <f>IFERROR(IF(FIND(1930,Table1[Date 10s]),ROW()),"")</f>
        <v/>
      </c>
      <c r="DN103" s="1" t="str">
        <f t="shared" ca="1" si="78"/>
        <v/>
      </c>
      <c r="DQ103" s="1" t="str">
        <f>IFERROR(IF(FIND(1940,Table1[Date 10s]),ROW()),"")</f>
        <v/>
      </c>
      <c r="DR103" s="1" t="str">
        <f t="shared" ca="1" si="79"/>
        <v/>
      </c>
      <c r="DU103" s="1" t="str">
        <f>IFERROR(IF(FIND(1950,Table1[Date 10s]),ROW()),"")</f>
        <v/>
      </c>
      <c r="DV103" s="1" t="str">
        <f t="shared" ca="1" si="80"/>
        <v/>
      </c>
      <c r="DY103" s="1" t="str">
        <f>IFERROR(IF(FIND(1960,Table1[Date 10s]),ROW()),"")</f>
        <v/>
      </c>
      <c r="DZ103" s="1" t="str">
        <f t="shared" ca="1" si="81"/>
        <v/>
      </c>
      <c r="EC103" s="1" t="str">
        <f>IFERROR(IF(FIND(1970,Table1[Date 10s]),ROW()),"")</f>
        <v/>
      </c>
      <c r="ED103" s="1" t="str">
        <f t="shared" ca="1" si="82"/>
        <v/>
      </c>
      <c r="EG103" s="1">
        <f>IFERROR(IF(FIND(1980,Table1[Date 10s]),ROW()),"")</f>
        <v>103</v>
      </c>
      <c r="EH103" s="1" t="str">
        <f t="shared" ca="1" si="83"/>
        <v/>
      </c>
      <c r="EK103" s="1" t="str">
        <f>IFERROR(IF(FIND(1990,Table1[Date 10s]),ROW()),"")</f>
        <v/>
      </c>
      <c r="EL103" s="1" t="str">
        <f t="shared" ca="1" si="84"/>
        <v/>
      </c>
      <c r="EO103" s="1" t="str">
        <f>IFERROR(IF(FIND(2000,Table1[Date 10s]),ROW()),"")</f>
        <v/>
      </c>
      <c r="EP103" s="1" t="str">
        <f t="shared" ca="1" si="85"/>
        <v/>
      </c>
      <c r="ES103" s="1" t="str">
        <f>IFERROR(IF(FIND(2010,Table1[Date 10s]),ROW()),"")</f>
        <v/>
      </c>
      <c r="ET103" s="1" t="str">
        <f t="shared" ca="1" si="86"/>
        <v/>
      </c>
      <c r="EU103" s="1"/>
    </row>
    <row r="104" spans="1:151">
      <c r="A104" s="1">
        <v>103</v>
      </c>
      <c r="B104" s="1">
        <v>8.3000000000000007</v>
      </c>
      <c r="C104" s="1" t="s">
        <v>271</v>
      </c>
      <c r="D104" s="1" t="s">
        <v>272</v>
      </c>
      <c r="E104" s="1">
        <v>1980</v>
      </c>
      <c r="F104" s="1">
        <v>1980</v>
      </c>
      <c r="G104" s="1">
        <v>1980</v>
      </c>
      <c r="H104" s="1" t="s">
        <v>40</v>
      </c>
      <c r="I104" s="2">
        <v>160636</v>
      </c>
      <c r="K104" s="1">
        <f t="shared" si="64"/>
        <v>8.3000000000000007</v>
      </c>
      <c r="L104" s="3">
        <f>Table1[[#This Row],[Votes]]</f>
        <v>160636</v>
      </c>
      <c r="CI104" s="1" t="str">
        <f>IFERROR(IF(FIND($CH$2,Table1[Date5s]),ROW()),"")</f>
        <v/>
      </c>
      <c r="CJ104" s="1" t="e">
        <f t="shared" si="87"/>
        <v>#N/A</v>
      </c>
      <c r="CK104" s="1" t="e">
        <f t="shared" ca="1" si="65"/>
        <v>#N/A</v>
      </c>
      <c r="CL104" s="1" t="e">
        <f t="shared" ca="1" si="66"/>
        <v>#N/A</v>
      </c>
      <c r="CM104" s="1" t="e">
        <f t="shared" ca="1" si="67"/>
        <v>#N/A</v>
      </c>
      <c r="CN104" s="1" t="e">
        <f t="shared" ca="1" si="68"/>
        <v>#N/A</v>
      </c>
      <c r="CO104" s="1" t="e">
        <f t="shared" ca="1" si="69"/>
        <v>#N/A</v>
      </c>
      <c r="CP104" s="1" t="e">
        <f t="shared" ca="1" si="70"/>
        <v>#N/A</v>
      </c>
      <c r="CQ104" s="1" t="e">
        <f t="shared" ca="1" si="71"/>
        <v>#N/A</v>
      </c>
      <c r="CR104" s="1" t="e">
        <f t="shared" ca="1" si="72"/>
        <v>#N/A</v>
      </c>
      <c r="CS104" s="1" t="e">
        <f t="shared" ca="1" si="73"/>
        <v>#N/A</v>
      </c>
      <c r="CU104" s="1" t="e">
        <f t="shared" ca="1" si="88"/>
        <v>#N/A</v>
      </c>
      <c r="CV104" s="1" t="e">
        <f t="shared" ca="1" si="74"/>
        <v>#N/A</v>
      </c>
      <c r="CW104" s="1" t="e">
        <f t="shared" ca="1" si="75"/>
        <v>#N/A</v>
      </c>
      <c r="CX104" s="1" t="e">
        <f t="shared" ca="1" si="76"/>
        <v>#N/A</v>
      </c>
      <c r="DI104" s="1" t="str">
        <f>IFERROR(IF(FIND(1920,Table1[Date 10s]),ROW()),"")</f>
        <v/>
      </c>
      <c r="DJ104" s="1" t="str">
        <f t="shared" ca="1" si="77"/>
        <v/>
      </c>
      <c r="DM104" s="1" t="str">
        <f>IFERROR(IF(FIND(1930,Table1[Date 10s]),ROW()),"")</f>
        <v/>
      </c>
      <c r="DN104" s="1" t="str">
        <f t="shared" ca="1" si="78"/>
        <v/>
      </c>
      <c r="DQ104" s="1" t="str">
        <f>IFERROR(IF(FIND(1940,Table1[Date 10s]),ROW()),"")</f>
        <v/>
      </c>
      <c r="DR104" s="1" t="str">
        <f t="shared" ca="1" si="79"/>
        <v/>
      </c>
      <c r="DU104" s="1" t="str">
        <f>IFERROR(IF(FIND(1950,Table1[Date 10s]),ROW()),"")</f>
        <v/>
      </c>
      <c r="DV104" s="1" t="str">
        <f t="shared" ca="1" si="80"/>
        <v/>
      </c>
      <c r="DY104" s="1" t="str">
        <f>IFERROR(IF(FIND(1960,Table1[Date 10s]),ROW()),"")</f>
        <v/>
      </c>
      <c r="DZ104" s="1" t="str">
        <f t="shared" ca="1" si="81"/>
        <v/>
      </c>
      <c r="EC104" s="1" t="str">
        <f>IFERROR(IF(FIND(1970,Table1[Date 10s]),ROW()),"")</f>
        <v/>
      </c>
      <c r="ED104" s="1" t="str">
        <f t="shared" ca="1" si="82"/>
        <v/>
      </c>
      <c r="EG104" s="1">
        <f>IFERROR(IF(FIND(1980,Table1[Date 10s]),ROW()),"")</f>
        <v>104</v>
      </c>
      <c r="EH104" s="1" t="str">
        <f t="shared" ca="1" si="83"/>
        <v/>
      </c>
      <c r="EK104" s="1" t="str">
        <f>IFERROR(IF(FIND(1990,Table1[Date 10s]),ROW()),"")</f>
        <v/>
      </c>
      <c r="EL104" s="1" t="str">
        <f t="shared" ca="1" si="84"/>
        <v/>
      </c>
      <c r="EO104" s="1" t="str">
        <f>IFERROR(IF(FIND(2000,Table1[Date 10s]),ROW()),"")</f>
        <v/>
      </c>
      <c r="EP104" s="1" t="str">
        <f t="shared" ca="1" si="85"/>
        <v/>
      </c>
      <c r="ES104" s="1" t="str">
        <f>IFERROR(IF(FIND(2010,Table1[Date 10s]),ROW()),"")</f>
        <v/>
      </c>
      <c r="ET104" s="1" t="str">
        <f t="shared" ca="1" si="86"/>
        <v/>
      </c>
      <c r="EU104" s="1"/>
    </row>
    <row r="105" spans="1:151">
      <c r="A105" s="1">
        <v>104</v>
      </c>
      <c r="B105" s="1">
        <v>8.3000000000000007</v>
      </c>
      <c r="C105" s="1" t="s">
        <v>273</v>
      </c>
      <c r="D105" s="1" t="s">
        <v>274</v>
      </c>
      <c r="E105" s="1">
        <v>1957</v>
      </c>
      <c r="F105" s="1">
        <v>1955</v>
      </c>
      <c r="G105" s="1">
        <v>1950</v>
      </c>
      <c r="H105" s="1" t="s">
        <v>28</v>
      </c>
      <c r="I105" s="2">
        <v>102421</v>
      </c>
      <c r="K105" s="1">
        <f t="shared" si="64"/>
        <v>8.3000000000000007</v>
      </c>
      <c r="L105" s="3">
        <f>Table1[[#This Row],[Votes]]</f>
        <v>102421</v>
      </c>
      <c r="CI105" s="1" t="str">
        <f>IFERROR(IF(FIND($CH$2,Table1[Date5s]),ROW()),"")</f>
        <v/>
      </c>
      <c r="CJ105" s="1" t="e">
        <f t="shared" si="87"/>
        <v>#N/A</v>
      </c>
      <c r="CK105" s="1" t="e">
        <f t="shared" ca="1" si="65"/>
        <v>#N/A</v>
      </c>
      <c r="CL105" s="1" t="e">
        <f t="shared" ca="1" si="66"/>
        <v>#N/A</v>
      </c>
      <c r="CM105" s="1" t="e">
        <f t="shared" ca="1" si="67"/>
        <v>#N/A</v>
      </c>
      <c r="CN105" s="1" t="e">
        <f t="shared" ca="1" si="68"/>
        <v>#N/A</v>
      </c>
      <c r="CO105" s="1" t="e">
        <f t="shared" ca="1" si="69"/>
        <v>#N/A</v>
      </c>
      <c r="CP105" s="1" t="e">
        <f t="shared" ca="1" si="70"/>
        <v>#N/A</v>
      </c>
      <c r="CQ105" s="1" t="e">
        <f t="shared" ca="1" si="71"/>
        <v>#N/A</v>
      </c>
      <c r="CR105" s="1" t="e">
        <f t="shared" ca="1" si="72"/>
        <v>#N/A</v>
      </c>
      <c r="CS105" s="1" t="e">
        <f t="shared" ca="1" si="73"/>
        <v>#N/A</v>
      </c>
      <c r="CU105" s="1" t="e">
        <f t="shared" ca="1" si="88"/>
        <v>#N/A</v>
      </c>
      <c r="CV105" s="1" t="e">
        <f t="shared" ca="1" si="74"/>
        <v>#N/A</v>
      </c>
      <c r="CW105" s="1" t="e">
        <f t="shared" ca="1" si="75"/>
        <v>#N/A</v>
      </c>
      <c r="CX105" s="1" t="e">
        <f t="shared" ca="1" si="76"/>
        <v>#N/A</v>
      </c>
      <c r="DI105" s="1" t="str">
        <f>IFERROR(IF(FIND(1920,Table1[Date 10s]),ROW()),"")</f>
        <v/>
      </c>
      <c r="DJ105" s="1" t="str">
        <f t="shared" ca="1" si="77"/>
        <v/>
      </c>
      <c r="DM105" s="1" t="str">
        <f>IFERROR(IF(FIND(1930,Table1[Date 10s]),ROW()),"")</f>
        <v/>
      </c>
      <c r="DN105" s="1" t="str">
        <f t="shared" ca="1" si="78"/>
        <v/>
      </c>
      <c r="DQ105" s="1" t="str">
        <f>IFERROR(IF(FIND(1940,Table1[Date 10s]),ROW()),"")</f>
        <v/>
      </c>
      <c r="DR105" s="1" t="str">
        <f t="shared" ca="1" si="79"/>
        <v/>
      </c>
      <c r="DU105" s="1">
        <f>IFERROR(IF(FIND(1950,Table1[Date 10s]),ROW()),"")</f>
        <v>105</v>
      </c>
      <c r="DV105" s="1" t="str">
        <f t="shared" ca="1" si="80"/>
        <v/>
      </c>
      <c r="DY105" s="1" t="str">
        <f>IFERROR(IF(FIND(1960,Table1[Date 10s]),ROW()),"")</f>
        <v/>
      </c>
      <c r="DZ105" s="1" t="str">
        <f t="shared" ca="1" si="81"/>
        <v/>
      </c>
      <c r="EC105" s="1" t="str">
        <f>IFERROR(IF(FIND(1970,Table1[Date 10s]),ROW()),"")</f>
        <v/>
      </c>
      <c r="ED105" s="1" t="str">
        <f t="shared" ca="1" si="82"/>
        <v/>
      </c>
      <c r="EG105" s="1" t="str">
        <f>IFERROR(IF(FIND(1980,Table1[Date 10s]),ROW()),"")</f>
        <v/>
      </c>
      <c r="EH105" s="1" t="str">
        <f t="shared" ca="1" si="83"/>
        <v/>
      </c>
      <c r="EK105" s="1" t="str">
        <f>IFERROR(IF(FIND(1990,Table1[Date 10s]),ROW()),"")</f>
        <v/>
      </c>
      <c r="EL105" s="1" t="str">
        <f t="shared" ca="1" si="84"/>
        <v/>
      </c>
      <c r="EO105" s="1" t="str">
        <f>IFERROR(IF(FIND(2000,Table1[Date 10s]),ROW()),"")</f>
        <v/>
      </c>
      <c r="EP105" s="1" t="str">
        <f t="shared" ca="1" si="85"/>
        <v/>
      </c>
      <c r="ES105" s="1" t="str">
        <f>IFERROR(IF(FIND(2010,Table1[Date 10s]),ROW()),"")</f>
        <v/>
      </c>
      <c r="ET105" s="1" t="str">
        <f t="shared" ca="1" si="86"/>
        <v/>
      </c>
      <c r="EU105" s="1"/>
    </row>
    <row r="106" spans="1:151">
      <c r="A106" s="1">
        <v>105</v>
      </c>
      <c r="B106" s="1">
        <v>8.3000000000000007</v>
      </c>
      <c r="C106" s="1" t="s">
        <v>275</v>
      </c>
      <c r="D106" s="1" t="s">
        <v>276</v>
      </c>
      <c r="E106" s="1">
        <v>1988</v>
      </c>
      <c r="F106" s="1">
        <v>1985</v>
      </c>
      <c r="G106" s="1">
        <v>1980</v>
      </c>
      <c r="H106" s="1" t="s">
        <v>204</v>
      </c>
      <c r="I106" s="2">
        <v>395178</v>
      </c>
      <c r="K106" s="1">
        <f t="shared" si="64"/>
        <v>8.3000000000000007</v>
      </c>
      <c r="L106" s="3">
        <f>Table1[[#This Row],[Votes]]</f>
        <v>395178</v>
      </c>
      <c r="CI106" s="1" t="str">
        <f>IFERROR(IF(FIND($CH$2,Table1[Date5s]),ROW()),"")</f>
        <v/>
      </c>
      <c r="CJ106" s="1" t="e">
        <f t="shared" si="87"/>
        <v>#N/A</v>
      </c>
      <c r="CK106" s="1" t="e">
        <f t="shared" ca="1" si="65"/>
        <v>#N/A</v>
      </c>
      <c r="CL106" s="1" t="e">
        <f t="shared" ca="1" si="66"/>
        <v>#N/A</v>
      </c>
      <c r="CM106" s="1" t="e">
        <f t="shared" ca="1" si="67"/>
        <v>#N/A</v>
      </c>
      <c r="CN106" s="1" t="e">
        <f t="shared" ca="1" si="68"/>
        <v>#N/A</v>
      </c>
      <c r="CO106" s="1" t="e">
        <f t="shared" ca="1" si="69"/>
        <v>#N/A</v>
      </c>
      <c r="CP106" s="1" t="e">
        <f t="shared" ca="1" si="70"/>
        <v>#N/A</v>
      </c>
      <c r="CQ106" s="1" t="e">
        <f t="shared" ca="1" si="71"/>
        <v>#N/A</v>
      </c>
      <c r="CR106" s="1" t="e">
        <f t="shared" ca="1" si="72"/>
        <v>#N/A</v>
      </c>
      <c r="CS106" s="1" t="e">
        <f t="shared" ca="1" si="73"/>
        <v>#N/A</v>
      </c>
      <c r="CU106" s="1" t="e">
        <f t="shared" ca="1" si="88"/>
        <v>#N/A</v>
      </c>
      <c r="CV106" s="1" t="e">
        <f t="shared" ca="1" si="74"/>
        <v>#N/A</v>
      </c>
      <c r="CW106" s="1" t="e">
        <f t="shared" ca="1" si="75"/>
        <v>#N/A</v>
      </c>
      <c r="CX106" s="1" t="e">
        <f t="shared" ca="1" si="76"/>
        <v>#N/A</v>
      </c>
      <c r="DI106" s="1" t="str">
        <f>IFERROR(IF(FIND(1920,Table1[Date 10s]),ROW()),"")</f>
        <v/>
      </c>
      <c r="DJ106" s="1" t="str">
        <f t="shared" ca="1" si="77"/>
        <v/>
      </c>
      <c r="DM106" s="1" t="str">
        <f>IFERROR(IF(FIND(1930,Table1[Date 10s]),ROW()),"")</f>
        <v/>
      </c>
      <c r="DN106" s="1" t="str">
        <f t="shared" ca="1" si="78"/>
        <v/>
      </c>
      <c r="DQ106" s="1" t="str">
        <f>IFERROR(IF(FIND(1940,Table1[Date 10s]),ROW()),"")</f>
        <v/>
      </c>
      <c r="DR106" s="1" t="str">
        <f t="shared" ca="1" si="79"/>
        <v/>
      </c>
      <c r="DU106" s="1" t="str">
        <f>IFERROR(IF(FIND(1950,Table1[Date 10s]),ROW()),"")</f>
        <v/>
      </c>
      <c r="DV106" s="1" t="str">
        <f t="shared" ca="1" si="80"/>
        <v/>
      </c>
      <c r="DY106" s="1" t="str">
        <f>IFERROR(IF(FIND(1960,Table1[Date 10s]),ROW()),"")</f>
        <v/>
      </c>
      <c r="DZ106" s="1" t="str">
        <f t="shared" ca="1" si="81"/>
        <v/>
      </c>
      <c r="EC106" s="1" t="str">
        <f>IFERROR(IF(FIND(1970,Table1[Date 10s]),ROW()),"")</f>
        <v/>
      </c>
      <c r="ED106" s="1" t="str">
        <f t="shared" ca="1" si="82"/>
        <v/>
      </c>
      <c r="EG106" s="1">
        <f>IFERROR(IF(FIND(1980,Table1[Date 10s]),ROW()),"")</f>
        <v>106</v>
      </c>
      <c r="EH106" s="1" t="str">
        <f t="shared" ca="1" si="83"/>
        <v/>
      </c>
      <c r="EK106" s="1" t="str">
        <f>IFERROR(IF(FIND(1990,Table1[Date 10s]),ROW()),"")</f>
        <v/>
      </c>
      <c r="EL106" s="1" t="str">
        <f t="shared" ca="1" si="84"/>
        <v/>
      </c>
      <c r="EO106" s="1" t="str">
        <f>IFERROR(IF(FIND(2000,Table1[Date 10s]),ROW()),"")</f>
        <v/>
      </c>
      <c r="EP106" s="1" t="str">
        <f t="shared" ca="1" si="85"/>
        <v/>
      </c>
      <c r="ES106" s="1" t="str">
        <f>IFERROR(IF(FIND(2010,Table1[Date 10s]),ROW()),"")</f>
        <v/>
      </c>
      <c r="ET106" s="1" t="str">
        <f t="shared" ca="1" si="86"/>
        <v/>
      </c>
      <c r="EU106" s="1"/>
    </row>
    <row r="107" spans="1:151">
      <c r="A107" s="1">
        <v>106</v>
      </c>
      <c r="B107" s="1">
        <v>8.3000000000000007</v>
      </c>
      <c r="C107" s="1" t="s">
        <v>277</v>
      </c>
      <c r="D107" s="1" t="s">
        <v>278</v>
      </c>
      <c r="E107" s="1">
        <v>1961</v>
      </c>
      <c r="F107" s="1">
        <v>1960</v>
      </c>
      <c r="G107" s="1">
        <v>1960</v>
      </c>
      <c r="H107" s="1" t="s">
        <v>279</v>
      </c>
      <c r="I107" s="2">
        <v>49855</v>
      </c>
      <c r="K107" s="1">
        <f t="shared" si="64"/>
        <v>8.3000000000000007</v>
      </c>
      <c r="L107" s="3">
        <f>Table1[[#This Row],[Votes]]</f>
        <v>49855</v>
      </c>
      <c r="CI107" s="1" t="str">
        <f>IFERROR(IF(FIND($CH$2,Table1[Date5s]),ROW()),"")</f>
        <v/>
      </c>
      <c r="CJ107" s="1" t="e">
        <f t="shared" si="87"/>
        <v>#N/A</v>
      </c>
      <c r="CK107" s="1" t="e">
        <f t="shared" ca="1" si="65"/>
        <v>#N/A</v>
      </c>
      <c r="CL107" s="1" t="e">
        <f t="shared" ca="1" si="66"/>
        <v>#N/A</v>
      </c>
      <c r="CM107" s="1" t="e">
        <f t="shared" ca="1" si="67"/>
        <v>#N/A</v>
      </c>
      <c r="CN107" s="1" t="e">
        <f t="shared" ca="1" si="68"/>
        <v>#N/A</v>
      </c>
      <c r="CO107" s="1" t="e">
        <f t="shared" ca="1" si="69"/>
        <v>#N/A</v>
      </c>
      <c r="CP107" s="1" t="e">
        <f t="shared" ca="1" si="70"/>
        <v>#N/A</v>
      </c>
      <c r="CQ107" s="1" t="e">
        <f t="shared" ca="1" si="71"/>
        <v>#N/A</v>
      </c>
      <c r="CR107" s="1" t="e">
        <f t="shared" ca="1" si="72"/>
        <v>#N/A</v>
      </c>
      <c r="CS107" s="1" t="e">
        <f t="shared" ca="1" si="73"/>
        <v>#N/A</v>
      </c>
      <c r="CU107" s="1" t="e">
        <f t="shared" ca="1" si="88"/>
        <v>#N/A</v>
      </c>
      <c r="CV107" s="1" t="e">
        <f t="shared" ca="1" si="74"/>
        <v>#N/A</v>
      </c>
      <c r="CW107" s="1" t="e">
        <f t="shared" ca="1" si="75"/>
        <v>#N/A</v>
      </c>
      <c r="CX107" s="1" t="e">
        <f t="shared" ca="1" si="76"/>
        <v>#N/A</v>
      </c>
      <c r="DI107" s="1" t="str">
        <f>IFERROR(IF(FIND(1920,Table1[Date 10s]),ROW()),"")</f>
        <v/>
      </c>
      <c r="DJ107" s="1" t="str">
        <f t="shared" ca="1" si="77"/>
        <v/>
      </c>
      <c r="DM107" s="1" t="str">
        <f>IFERROR(IF(FIND(1930,Table1[Date 10s]),ROW()),"")</f>
        <v/>
      </c>
      <c r="DN107" s="1" t="str">
        <f t="shared" ca="1" si="78"/>
        <v/>
      </c>
      <c r="DQ107" s="1" t="str">
        <f>IFERROR(IF(FIND(1940,Table1[Date 10s]),ROW()),"")</f>
        <v/>
      </c>
      <c r="DR107" s="1" t="str">
        <f t="shared" ca="1" si="79"/>
        <v/>
      </c>
      <c r="DU107" s="1" t="str">
        <f>IFERROR(IF(FIND(1950,Table1[Date 10s]),ROW()),"")</f>
        <v/>
      </c>
      <c r="DV107" s="1" t="str">
        <f t="shared" ca="1" si="80"/>
        <v/>
      </c>
      <c r="DY107" s="1">
        <f>IFERROR(IF(FIND(1960,Table1[Date 10s]),ROW()),"")</f>
        <v>107</v>
      </c>
      <c r="DZ107" s="1" t="str">
        <f t="shared" ca="1" si="81"/>
        <v/>
      </c>
      <c r="EC107" s="1" t="str">
        <f>IFERROR(IF(FIND(1970,Table1[Date 10s]),ROW()),"")</f>
        <v/>
      </c>
      <c r="ED107" s="1" t="str">
        <f t="shared" ca="1" si="82"/>
        <v/>
      </c>
      <c r="EG107" s="1" t="str">
        <f>IFERROR(IF(FIND(1980,Table1[Date 10s]),ROW()),"")</f>
        <v/>
      </c>
      <c r="EH107" s="1" t="str">
        <f t="shared" ca="1" si="83"/>
        <v/>
      </c>
      <c r="EK107" s="1" t="str">
        <f>IFERROR(IF(FIND(1990,Table1[Date 10s]),ROW()),"")</f>
        <v/>
      </c>
      <c r="EL107" s="1" t="str">
        <f t="shared" ca="1" si="84"/>
        <v/>
      </c>
      <c r="EO107" s="1" t="str">
        <f>IFERROR(IF(FIND(2000,Table1[Date 10s]),ROW()),"")</f>
        <v/>
      </c>
      <c r="EP107" s="1" t="str">
        <f t="shared" ca="1" si="85"/>
        <v/>
      </c>
      <c r="ES107" s="1" t="str">
        <f>IFERROR(IF(FIND(2010,Table1[Date 10s]),ROW()),"")</f>
        <v/>
      </c>
      <c r="ET107" s="1" t="str">
        <f t="shared" ca="1" si="86"/>
        <v/>
      </c>
      <c r="EU107" s="1"/>
    </row>
    <row r="108" spans="1:151">
      <c r="A108" s="1">
        <v>107</v>
      </c>
      <c r="B108" s="1">
        <v>8.3000000000000007</v>
      </c>
      <c r="C108" s="1" t="s">
        <v>280</v>
      </c>
      <c r="D108" s="1" t="s">
        <v>281</v>
      </c>
      <c r="E108" s="1">
        <v>2005</v>
      </c>
      <c r="F108" s="1">
        <v>2005</v>
      </c>
      <c r="G108" s="1">
        <v>2000</v>
      </c>
      <c r="H108" s="1" t="s">
        <v>282</v>
      </c>
      <c r="I108" s="2">
        <v>604923</v>
      </c>
      <c r="K108" s="1">
        <f t="shared" si="64"/>
        <v>8.3000000000000007</v>
      </c>
      <c r="L108" s="3">
        <f>Table1[[#This Row],[Votes]]</f>
        <v>604923</v>
      </c>
      <c r="CI108" s="1" t="str">
        <f>IFERROR(IF(FIND($CH$2,Table1[Date5s]),ROW()),"")</f>
        <v/>
      </c>
      <c r="CJ108" s="1" t="e">
        <f t="shared" si="87"/>
        <v>#N/A</v>
      </c>
      <c r="CK108" s="1" t="e">
        <f t="shared" ca="1" si="65"/>
        <v>#N/A</v>
      </c>
      <c r="CL108" s="1" t="e">
        <f t="shared" ca="1" si="66"/>
        <v>#N/A</v>
      </c>
      <c r="CM108" s="1" t="e">
        <f t="shared" ca="1" si="67"/>
        <v>#N/A</v>
      </c>
      <c r="CN108" s="1" t="e">
        <f t="shared" ca="1" si="68"/>
        <v>#N/A</v>
      </c>
      <c r="CO108" s="1" t="e">
        <f t="shared" ca="1" si="69"/>
        <v>#N/A</v>
      </c>
      <c r="CP108" s="1" t="e">
        <f t="shared" ca="1" si="70"/>
        <v>#N/A</v>
      </c>
      <c r="CQ108" s="1" t="e">
        <f t="shared" ca="1" si="71"/>
        <v>#N/A</v>
      </c>
      <c r="CR108" s="1" t="e">
        <f t="shared" ca="1" si="72"/>
        <v>#N/A</v>
      </c>
      <c r="CS108" s="1" t="e">
        <f t="shared" ca="1" si="73"/>
        <v>#N/A</v>
      </c>
      <c r="CU108" s="1" t="e">
        <f t="shared" ca="1" si="88"/>
        <v>#N/A</v>
      </c>
      <c r="CV108" s="1" t="e">
        <f t="shared" ca="1" si="74"/>
        <v>#N/A</v>
      </c>
      <c r="CW108" s="1" t="e">
        <f t="shared" ca="1" si="75"/>
        <v>#N/A</v>
      </c>
      <c r="CX108" s="1" t="e">
        <f t="shared" ca="1" si="76"/>
        <v>#N/A</v>
      </c>
      <c r="DI108" s="1" t="str">
        <f>IFERROR(IF(FIND(1920,Table1[Date 10s]),ROW()),"")</f>
        <v/>
      </c>
      <c r="DJ108" s="1" t="str">
        <f t="shared" ca="1" si="77"/>
        <v/>
      </c>
      <c r="DM108" s="1" t="str">
        <f>IFERROR(IF(FIND(1930,Table1[Date 10s]),ROW()),"")</f>
        <v/>
      </c>
      <c r="DN108" s="1" t="str">
        <f t="shared" ca="1" si="78"/>
        <v/>
      </c>
      <c r="DQ108" s="1" t="str">
        <f>IFERROR(IF(FIND(1940,Table1[Date 10s]),ROW()),"")</f>
        <v/>
      </c>
      <c r="DR108" s="1" t="str">
        <f t="shared" ca="1" si="79"/>
        <v/>
      </c>
      <c r="DU108" s="1" t="str">
        <f>IFERROR(IF(FIND(1950,Table1[Date 10s]),ROW()),"")</f>
        <v/>
      </c>
      <c r="DV108" s="1" t="str">
        <f t="shared" ca="1" si="80"/>
        <v/>
      </c>
      <c r="DY108" s="1" t="str">
        <f>IFERROR(IF(FIND(1960,Table1[Date 10s]),ROW()),"")</f>
        <v/>
      </c>
      <c r="DZ108" s="1" t="str">
        <f t="shared" ca="1" si="81"/>
        <v/>
      </c>
      <c r="EC108" s="1" t="str">
        <f>IFERROR(IF(FIND(1970,Table1[Date 10s]),ROW()),"")</f>
        <v/>
      </c>
      <c r="ED108" s="1" t="str">
        <f t="shared" ca="1" si="82"/>
        <v/>
      </c>
      <c r="EG108" s="1" t="str">
        <f>IFERROR(IF(FIND(1980,Table1[Date 10s]),ROW()),"")</f>
        <v/>
      </c>
      <c r="EH108" s="1" t="str">
        <f t="shared" ca="1" si="83"/>
        <v/>
      </c>
      <c r="EK108" s="1" t="str">
        <f>IFERROR(IF(FIND(1990,Table1[Date 10s]),ROW()),"")</f>
        <v/>
      </c>
      <c r="EL108" s="1" t="str">
        <f t="shared" ca="1" si="84"/>
        <v/>
      </c>
      <c r="EO108" s="1">
        <f>IFERROR(IF(FIND(2000,Table1[Date 10s]),ROW()),"")</f>
        <v>108</v>
      </c>
      <c r="EP108" s="1" t="str">
        <f t="shared" ca="1" si="85"/>
        <v/>
      </c>
      <c r="ES108" s="1" t="str">
        <f>IFERROR(IF(FIND(2010,Table1[Date 10s]),ROW()),"")</f>
        <v/>
      </c>
      <c r="ET108" s="1" t="str">
        <f t="shared" ca="1" si="86"/>
        <v/>
      </c>
      <c r="EU108" s="1"/>
    </row>
    <row r="109" spans="1:151">
      <c r="A109" s="1">
        <v>108</v>
      </c>
      <c r="B109" s="1">
        <v>8.3000000000000007</v>
      </c>
      <c r="C109" s="1" t="s">
        <v>283</v>
      </c>
      <c r="D109" s="1" t="s">
        <v>284</v>
      </c>
      <c r="E109" s="1">
        <v>2011</v>
      </c>
      <c r="F109" s="1">
        <v>2010</v>
      </c>
      <c r="G109" s="1">
        <v>2010</v>
      </c>
      <c r="H109" s="1" t="s">
        <v>173</v>
      </c>
      <c r="I109" s="2">
        <v>93088</v>
      </c>
      <c r="K109" s="1">
        <f t="shared" si="64"/>
        <v>8.3000000000000007</v>
      </c>
      <c r="L109" s="3">
        <f>Table1[[#This Row],[Votes]]</f>
        <v>93088</v>
      </c>
      <c r="CI109" s="1" t="str">
        <f>IFERROR(IF(FIND($CH$2,Table1[Date5s]),ROW()),"")</f>
        <v/>
      </c>
      <c r="CJ109" s="1" t="e">
        <f t="shared" si="87"/>
        <v>#N/A</v>
      </c>
      <c r="CK109" s="1" t="e">
        <f t="shared" ca="1" si="65"/>
        <v>#N/A</v>
      </c>
      <c r="CL109" s="1" t="e">
        <f t="shared" ca="1" si="66"/>
        <v>#N/A</v>
      </c>
      <c r="CM109" s="1" t="e">
        <f t="shared" ca="1" si="67"/>
        <v>#N/A</v>
      </c>
      <c r="CN109" s="1" t="e">
        <f t="shared" ca="1" si="68"/>
        <v>#N/A</v>
      </c>
      <c r="CO109" s="1" t="e">
        <f t="shared" ca="1" si="69"/>
        <v>#N/A</v>
      </c>
      <c r="CP109" s="1" t="e">
        <f t="shared" ca="1" si="70"/>
        <v>#N/A</v>
      </c>
      <c r="CQ109" s="1" t="e">
        <f t="shared" ca="1" si="71"/>
        <v>#N/A</v>
      </c>
      <c r="CR109" s="1" t="e">
        <f t="shared" ca="1" si="72"/>
        <v>#N/A</v>
      </c>
      <c r="CS109" s="1" t="e">
        <f t="shared" ca="1" si="73"/>
        <v>#N/A</v>
      </c>
      <c r="CU109" s="1" t="e">
        <f t="shared" ca="1" si="88"/>
        <v>#N/A</v>
      </c>
      <c r="CV109" s="1" t="e">
        <f t="shared" ca="1" si="74"/>
        <v>#N/A</v>
      </c>
      <c r="CW109" s="1" t="e">
        <f t="shared" ca="1" si="75"/>
        <v>#N/A</v>
      </c>
      <c r="CX109" s="1" t="e">
        <f t="shared" ca="1" si="76"/>
        <v>#N/A</v>
      </c>
      <c r="DI109" s="1" t="str">
        <f>IFERROR(IF(FIND(1920,Table1[Date 10s]),ROW()),"")</f>
        <v/>
      </c>
      <c r="DJ109" s="1" t="str">
        <f t="shared" ca="1" si="77"/>
        <v/>
      </c>
      <c r="DM109" s="1" t="str">
        <f>IFERROR(IF(FIND(1930,Table1[Date 10s]),ROW()),"")</f>
        <v/>
      </c>
      <c r="DN109" s="1" t="str">
        <f t="shared" ca="1" si="78"/>
        <v/>
      </c>
      <c r="DQ109" s="1" t="str">
        <f>IFERROR(IF(FIND(1940,Table1[Date 10s]),ROW()),"")</f>
        <v/>
      </c>
      <c r="DR109" s="1" t="str">
        <f t="shared" ca="1" si="79"/>
        <v/>
      </c>
      <c r="DU109" s="1" t="str">
        <f>IFERROR(IF(FIND(1950,Table1[Date 10s]),ROW()),"")</f>
        <v/>
      </c>
      <c r="DV109" s="1" t="str">
        <f t="shared" ca="1" si="80"/>
        <v/>
      </c>
      <c r="DY109" s="1" t="str">
        <f>IFERROR(IF(FIND(1960,Table1[Date 10s]),ROW()),"")</f>
        <v/>
      </c>
      <c r="DZ109" s="1" t="str">
        <f t="shared" ca="1" si="81"/>
        <v/>
      </c>
      <c r="EC109" s="1" t="str">
        <f>IFERROR(IF(FIND(1970,Table1[Date 10s]),ROW()),"")</f>
        <v/>
      </c>
      <c r="ED109" s="1" t="str">
        <f t="shared" ca="1" si="82"/>
        <v/>
      </c>
      <c r="EG109" s="1" t="str">
        <f>IFERROR(IF(FIND(1980,Table1[Date 10s]),ROW()),"")</f>
        <v/>
      </c>
      <c r="EH109" s="1" t="str">
        <f t="shared" ca="1" si="83"/>
        <v/>
      </c>
      <c r="EK109" s="1" t="str">
        <f>IFERROR(IF(FIND(1990,Table1[Date 10s]),ROW()),"")</f>
        <v/>
      </c>
      <c r="EL109" s="1" t="str">
        <f t="shared" ca="1" si="84"/>
        <v/>
      </c>
      <c r="EO109" s="1" t="str">
        <f>IFERROR(IF(FIND(2000,Table1[Date 10s]),ROW()),"")</f>
        <v/>
      </c>
      <c r="EP109" s="1" t="str">
        <f t="shared" ca="1" si="85"/>
        <v/>
      </c>
      <c r="ES109" s="1">
        <f>IFERROR(IF(FIND(2010,Table1[Date 10s]),ROW()),"")</f>
        <v>109</v>
      </c>
      <c r="ET109" s="1" t="str">
        <f t="shared" ca="1" si="86"/>
        <v/>
      </c>
      <c r="EU109" s="1"/>
    </row>
    <row r="110" spans="1:151">
      <c r="A110" s="1">
        <v>109</v>
      </c>
      <c r="B110" s="1">
        <v>8.1999999999999993</v>
      </c>
      <c r="C110" s="1" t="s">
        <v>285</v>
      </c>
      <c r="D110" s="1" t="s">
        <v>286</v>
      </c>
      <c r="E110" s="1">
        <v>2009</v>
      </c>
      <c r="F110" s="1">
        <v>2005</v>
      </c>
      <c r="G110" s="1">
        <v>2000</v>
      </c>
      <c r="H110" s="1" t="s">
        <v>287</v>
      </c>
      <c r="I110" s="2">
        <v>505702</v>
      </c>
      <c r="K110" s="1">
        <f t="shared" si="64"/>
        <v>8.1999999999999993</v>
      </c>
      <c r="L110" s="3">
        <f>Table1[[#This Row],[Votes]]</f>
        <v>505702</v>
      </c>
      <c r="CI110" s="1" t="str">
        <f>IFERROR(IF(FIND($CH$2,Table1[Date5s]),ROW()),"")</f>
        <v/>
      </c>
      <c r="CJ110" s="1" t="e">
        <f t="shared" si="87"/>
        <v>#N/A</v>
      </c>
      <c r="CK110" s="1" t="e">
        <f t="shared" ca="1" si="65"/>
        <v>#N/A</v>
      </c>
      <c r="CL110" s="1" t="e">
        <f t="shared" ca="1" si="66"/>
        <v>#N/A</v>
      </c>
      <c r="CM110" s="1" t="e">
        <f t="shared" ca="1" si="67"/>
        <v>#N/A</v>
      </c>
      <c r="CN110" s="1" t="e">
        <f t="shared" ca="1" si="68"/>
        <v>#N/A</v>
      </c>
      <c r="CO110" s="1" t="e">
        <f t="shared" ca="1" si="69"/>
        <v>#N/A</v>
      </c>
      <c r="CP110" s="1" t="e">
        <f t="shared" ca="1" si="70"/>
        <v>#N/A</v>
      </c>
      <c r="CQ110" s="1" t="e">
        <f t="shared" ca="1" si="71"/>
        <v>#N/A</v>
      </c>
      <c r="CR110" s="1" t="e">
        <f t="shared" ca="1" si="72"/>
        <v>#N/A</v>
      </c>
      <c r="CS110" s="1" t="e">
        <f t="shared" ca="1" si="73"/>
        <v>#N/A</v>
      </c>
      <c r="CU110" s="1" t="e">
        <f t="shared" ca="1" si="88"/>
        <v>#N/A</v>
      </c>
      <c r="CV110" s="1" t="e">
        <f t="shared" ca="1" si="74"/>
        <v>#N/A</v>
      </c>
      <c r="CW110" s="1" t="e">
        <f t="shared" ca="1" si="75"/>
        <v>#N/A</v>
      </c>
      <c r="CX110" s="1" t="e">
        <f t="shared" ca="1" si="76"/>
        <v>#N/A</v>
      </c>
      <c r="DI110" s="1" t="str">
        <f>IFERROR(IF(FIND(1920,Table1[Date 10s]),ROW()),"")</f>
        <v/>
      </c>
      <c r="DJ110" s="1" t="str">
        <f t="shared" ca="1" si="77"/>
        <v/>
      </c>
      <c r="DM110" s="1" t="str">
        <f>IFERROR(IF(FIND(1930,Table1[Date 10s]),ROW()),"")</f>
        <v/>
      </c>
      <c r="DN110" s="1" t="str">
        <f t="shared" ca="1" si="78"/>
        <v/>
      </c>
      <c r="DQ110" s="1" t="str">
        <f>IFERROR(IF(FIND(1940,Table1[Date 10s]),ROW()),"")</f>
        <v/>
      </c>
      <c r="DR110" s="1" t="str">
        <f t="shared" ca="1" si="79"/>
        <v/>
      </c>
      <c r="DU110" s="1" t="str">
        <f>IFERROR(IF(FIND(1950,Table1[Date 10s]),ROW()),"")</f>
        <v/>
      </c>
      <c r="DV110" s="1" t="str">
        <f t="shared" ca="1" si="80"/>
        <v/>
      </c>
      <c r="DY110" s="1" t="str">
        <f>IFERROR(IF(FIND(1960,Table1[Date 10s]),ROW()),"")</f>
        <v/>
      </c>
      <c r="DZ110" s="1" t="str">
        <f t="shared" ca="1" si="81"/>
        <v/>
      </c>
      <c r="EC110" s="1" t="str">
        <f>IFERROR(IF(FIND(1970,Table1[Date 10s]),ROW()),"")</f>
        <v/>
      </c>
      <c r="ED110" s="1" t="str">
        <f t="shared" ca="1" si="82"/>
        <v/>
      </c>
      <c r="EG110" s="1" t="str">
        <f>IFERROR(IF(FIND(1980,Table1[Date 10s]),ROW()),"")</f>
        <v/>
      </c>
      <c r="EH110" s="1" t="str">
        <f t="shared" ca="1" si="83"/>
        <v/>
      </c>
      <c r="EK110" s="1" t="str">
        <f>IFERROR(IF(FIND(1990,Table1[Date 10s]),ROW()),"")</f>
        <v/>
      </c>
      <c r="EL110" s="1" t="str">
        <f t="shared" ca="1" si="84"/>
        <v/>
      </c>
      <c r="EO110" s="1">
        <f>IFERROR(IF(FIND(2000,Table1[Date 10s]),ROW()),"")</f>
        <v>110</v>
      </c>
      <c r="EP110" s="1" t="str">
        <f t="shared" ca="1" si="85"/>
        <v/>
      </c>
      <c r="ES110" s="1" t="str">
        <f>IFERROR(IF(FIND(2010,Table1[Date 10s]),ROW()),"")</f>
        <v/>
      </c>
      <c r="ET110" s="1" t="str">
        <f t="shared" ca="1" si="86"/>
        <v/>
      </c>
      <c r="EU110" s="1"/>
    </row>
    <row r="111" spans="1:151">
      <c r="A111" s="1">
        <v>110</v>
      </c>
      <c r="B111" s="1">
        <v>8.1999999999999993</v>
      </c>
      <c r="C111" s="1" t="s">
        <v>288</v>
      </c>
      <c r="D111" s="1" t="s">
        <v>289</v>
      </c>
      <c r="E111" s="1">
        <v>1965</v>
      </c>
      <c r="F111" s="1">
        <v>1965</v>
      </c>
      <c r="G111" s="1">
        <v>1960</v>
      </c>
      <c r="H111" s="1" t="s">
        <v>290</v>
      </c>
      <c r="I111" s="2">
        <v>94509</v>
      </c>
      <c r="K111" s="1">
        <f t="shared" si="64"/>
        <v>8.1999999999999993</v>
      </c>
      <c r="L111" s="3">
        <f>Table1[[#This Row],[Votes]]</f>
        <v>94509</v>
      </c>
      <c r="CI111" s="1" t="str">
        <f>IFERROR(IF(FIND($CH$2,Table1[Date5s]),ROW()),"")</f>
        <v/>
      </c>
      <c r="CJ111" s="1" t="e">
        <f t="shared" si="87"/>
        <v>#N/A</v>
      </c>
      <c r="CK111" s="1" t="e">
        <f t="shared" ca="1" si="65"/>
        <v>#N/A</v>
      </c>
      <c r="CL111" s="1" t="e">
        <f t="shared" ca="1" si="66"/>
        <v>#N/A</v>
      </c>
      <c r="CM111" s="1" t="e">
        <f t="shared" ca="1" si="67"/>
        <v>#N/A</v>
      </c>
      <c r="CN111" s="1" t="e">
        <f t="shared" ca="1" si="68"/>
        <v>#N/A</v>
      </c>
      <c r="CO111" s="1" t="e">
        <f t="shared" ca="1" si="69"/>
        <v>#N/A</v>
      </c>
      <c r="CP111" s="1" t="e">
        <f t="shared" ca="1" si="70"/>
        <v>#N/A</v>
      </c>
      <c r="CQ111" s="1" t="e">
        <f t="shared" ca="1" si="71"/>
        <v>#N/A</v>
      </c>
      <c r="CR111" s="1" t="e">
        <f t="shared" ca="1" si="72"/>
        <v>#N/A</v>
      </c>
      <c r="CS111" s="1" t="e">
        <f t="shared" ca="1" si="73"/>
        <v>#N/A</v>
      </c>
      <c r="CU111" s="1" t="e">
        <f t="shared" ca="1" si="88"/>
        <v>#N/A</v>
      </c>
      <c r="CV111" s="1" t="e">
        <f t="shared" ca="1" si="74"/>
        <v>#N/A</v>
      </c>
      <c r="CW111" s="1" t="e">
        <f t="shared" ca="1" si="75"/>
        <v>#N/A</v>
      </c>
      <c r="CX111" s="1" t="e">
        <f t="shared" ca="1" si="76"/>
        <v>#N/A</v>
      </c>
      <c r="DI111" s="1" t="str">
        <f>IFERROR(IF(FIND(1920,Table1[Date 10s]),ROW()),"")</f>
        <v/>
      </c>
      <c r="DJ111" s="1" t="str">
        <f t="shared" ca="1" si="77"/>
        <v/>
      </c>
      <c r="DM111" s="1" t="str">
        <f>IFERROR(IF(FIND(1930,Table1[Date 10s]),ROW()),"")</f>
        <v/>
      </c>
      <c r="DN111" s="1" t="str">
        <f t="shared" ca="1" si="78"/>
        <v/>
      </c>
      <c r="DQ111" s="1" t="str">
        <f>IFERROR(IF(FIND(1940,Table1[Date 10s]),ROW()),"")</f>
        <v/>
      </c>
      <c r="DR111" s="1" t="str">
        <f t="shared" ca="1" si="79"/>
        <v/>
      </c>
      <c r="DU111" s="1" t="str">
        <f>IFERROR(IF(FIND(1950,Table1[Date 10s]),ROW()),"")</f>
        <v/>
      </c>
      <c r="DV111" s="1" t="str">
        <f t="shared" ca="1" si="80"/>
        <v/>
      </c>
      <c r="DY111" s="1">
        <f>IFERROR(IF(FIND(1960,Table1[Date 10s]),ROW()),"")</f>
        <v>111</v>
      </c>
      <c r="DZ111" s="1" t="str">
        <f t="shared" ca="1" si="81"/>
        <v/>
      </c>
      <c r="EC111" s="1" t="str">
        <f>IFERROR(IF(FIND(1970,Table1[Date 10s]),ROW()),"")</f>
        <v/>
      </c>
      <c r="ED111" s="1" t="str">
        <f t="shared" ca="1" si="82"/>
        <v/>
      </c>
      <c r="EG111" s="1" t="str">
        <f>IFERROR(IF(FIND(1980,Table1[Date 10s]),ROW()),"")</f>
        <v/>
      </c>
      <c r="EH111" s="1" t="str">
        <f t="shared" ca="1" si="83"/>
        <v/>
      </c>
      <c r="EK111" s="1" t="str">
        <f>IFERROR(IF(FIND(1990,Table1[Date 10s]),ROW()),"")</f>
        <v/>
      </c>
      <c r="EL111" s="1" t="str">
        <f t="shared" ca="1" si="84"/>
        <v/>
      </c>
      <c r="EO111" s="1" t="str">
        <f>IFERROR(IF(FIND(2000,Table1[Date 10s]),ROW()),"")</f>
        <v/>
      </c>
      <c r="EP111" s="1" t="str">
        <f t="shared" ca="1" si="85"/>
        <v/>
      </c>
      <c r="ES111" s="1" t="str">
        <f>IFERROR(IF(FIND(2010,Table1[Date 10s]),ROW()),"")</f>
        <v/>
      </c>
      <c r="ET111" s="1" t="str">
        <f t="shared" ca="1" si="86"/>
        <v/>
      </c>
      <c r="EU111" s="1"/>
    </row>
    <row r="112" spans="1:151">
      <c r="A112" s="1">
        <v>111</v>
      </c>
      <c r="B112" s="1">
        <v>8.1999999999999993</v>
      </c>
      <c r="C112" s="1" t="s">
        <v>291</v>
      </c>
      <c r="D112" s="1" t="s">
        <v>292</v>
      </c>
      <c r="E112" s="1">
        <v>1939</v>
      </c>
      <c r="F112" s="1">
        <v>1935</v>
      </c>
      <c r="G112" s="1">
        <v>1930</v>
      </c>
      <c r="H112" s="1" t="s">
        <v>293</v>
      </c>
      <c r="I112" s="2">
        <v>54505</v>
      </c>
      <c r="K112" s="1">
        <f t="shared" si="64"/>
        <v>8.1999999999999993</v>
      </c>
      <c r="L112" s="3">
        <f>Table1[[#This Row],[Votes]]</f>
        <v>54505</v>
      </c>
      <c r="CI112" s="1" t="str">
        <f>IFERROR(IF(FIND($CH$2,Table1[Date5s]),ROW()),"")</f>
        <v/>
      </c>
      <c r="CJ112" s="1" t="e">
        <f t="shared" si="87"/>
        <v>#N/A</v>
      </c>
      <c r="CK112" s="1" t="e">
        <f t="shared" ca="1" si="65"/>
        <v>#N/A</v>
      </c>
      <c r="CL112" s="1" t="e">
        <f t="shared" ca="1" si="66"/>
        <v>#N/A</v>
      </c>
      <c r="CM112" s="1" t="e">
        <f t="shared" ca="1" si="67"/>
        <v>#N/A</v>
      </c>
      <c r="CN112" s="1" t="e">
        <f t="shared" ca="1" si="68"/>
        <v>#N/A</v>
      </c>
      <c r="CO112" s="1" t="e">
        <f t="shared" ca="1" si="69"/>
        <v>#N/A</v>
      </c>
      <c r="CP112" s="1" t="e">
        <f t="shared" ca="1" si="70"/>
        <v>#N/A</v>
      </c>
      <c r="CQ112" s="1" t="e">
        <f t="shared" ca="1" si="71"/>
        <v>#N/A</v>
      </c>
      <c r="CR112" s="1" t="e">
        <f t="shared" ca="1" si="72"/>
        <v>#N/A</v>
      </c>
      <c r="CS112" s="1" t="e">
        <f t="shared" ca="1" si="73"/>
        <v>#N/A</v>
      </c>
      <c r="CU112" s="1" t="e">
        <f t="shared" ca="1" si="88"/>
        <v>#N/A</v>
      </c>
      <c r="CV112" s="1" t="e">
        <f t="shared" ca="1" si="74"/>
        <v>#N/A</v>
      </c>
      <c r="CW112" s="1" t="e">
        <f t="shared" ca="1" si="75"/>
        <v>#N/A</v>
      </c>
      <c r="CX112" s="1" t="e">
        <f t="shared" ca="1" si="76"/>
        <v>#N/A</v>
      </c>
      <c r="DI112" s="1" t="str">
        <f>IFERROR(IF(FIND(1920,Table1[Date 10s]),ROW()),"")</f>
        <v/>
      </c>
      <c r="DJ112" s="1" t="str">
        <f t="shared" ca="1" si="77"/>
        <v/>
      </c>
      <c r="DM112" s="1">
        <f>IFERROR(IF(FIND(1930,Table1[Date 10s]),ROW()),"")</f>
        <v>112</v>
      </c>
      <c r="DN112" s="1" t="str">
        <f t="shared" ca="1" si="78"/>
        <v/>
      </c>
      <c r="DQ112" s="1" t="str">
        <f>IFERROR(IF(FIND(1940,Table1[Date 10s]),ROW()),"")</f>
        <v/>
      </c>
      <c r="DR112" s="1" t="str">
        <f t="shared" ca="1" si="79"/>
        <v/>
      </c>
      <c r="DU112" s="1" t="str">
        <f>IFERROR(IF(FIND(1950,Table1[Date 10s]),ROW()),"")</f>
        <v/>
      </c>
      <c r="DV112" s="1" t="str">
        <f t="shared" ca="1" si="80"/>
        <v/>
      </c>
      <c r="DY112" s="1" t="str">
        <f>IFERROR(IF(FIND(1960,Table1[Date 10s]),ROW()),"")</f>
        <v/>
      </c>
      <c r="DZ112" s="1" t="str">
        <f t="shared" ca="1" si="81"/>
        <v/>
      </c>
      <c r="EC112" s="1" t="str">
        <f>IFERROR(IF(FIND(1970,Table1[Date 10s]),ROW()),"")</f>
        <v/>
      </c>
      <c r="ED112" s="1" t="str">
        <f t="shared" ca="1" si="82"/>
        <v/>
      </c>
      <c r="EG112" s="1" t="str">
        <f>IFERROR(IF(FIND(1980,Table1[Date 10s]),ROW()),"")</f>
        <v/>
      </c>
      <c r="EH112" s="1" t="str">
        <f t="shared" ca="1" si="83"/>
        <v/>
      </c>
      <c r="EK112" s="1" t="str">
        <f>IFERROR(IF(FIND(1990,Table1[Date 10s]),ROW()),"")</f>
        <v/>
      </c>
      <c r="EL112" s="1" t="str">
        <f t="shared" ca="1" si="84"/>
        <v/>
      </c>
      <c r="EO112" s="1" t="str">
        <f>IFERROR(IF(FIND(2000,Table1[Date 10s]),ROW()),"")</f>
        <v/>
      </c>
      <c r="EP112" s="1" t="str">
        <f t="shared" ca="1" si="85"/>
        <v/>
      </c>
      <c r="ES112" s="1" t="str">
        <f>IFERROR(IF(FIND(2010,Table1[Date 10s]),ROW()),"")</f>
        <v/>
      </c>
      <c r="ET112" s="1" t="str">
        <f t="shared" ca="1" si="86"/>
        <v/>
      </c>
      <c r="EU112" s="1"/>
    </row>
    <row r="113" spans="1:151">
      <c r="A113" s="1">
        <v>112</v>
      </c>
      <c r="B113" s="1">
        <v>8.1999999999999993</v>
      </c>
      <c r="C113" s="1" t="s">
        <v>294</v>
      </c>
      <c r="D113" s="1" t="s">
        <v>295</v>
      </c>
      <c r="E113" s="1">
        <v>2000</v>
      </c>
      <c r="F113" s="1">
        <v>2000</v>
      </c>
      <c r="G113" s="1">
        <v>2000</v>
      </c>
      <c r="H113" s="1" t="s">
        <v>108</v>
      </c>
      <c r="I113" s="2">
        <v>392241</v>
      </c>
      <c r="K113" s="1">
        <f t="shared" si="64"/>
        <v>8.1999999999999993</v>
      </c>
      <c r="L113" s="3">
        <f>Table1[[#This Row],[Votes]]</f>
        <v>392241</v>
      </c>
      <c r="CI113" s="1" t="str">
        <f>IFERROR(IF(FIND($CH$2,Table1[Date5s]),ROW()),"")</f>
        <v/>
      </c>
      <c r="CJ113" s="1" t="e">
        <f t="shared" si="87"/>
        <v>#N/A</v>
      </c>
      <c r="CK113" s="1" t="e">
        <f t="shared" ca="1" si="65"/>
        <v>#N/A</v>
      </c>
      <c r="CL113" s="1" t="e">
        <f t="shared" ca="1" si="66"/>
        <v>#N/A</v>
      </c>
      <c r="CM113" s="1" t="e">
        <f t="shared" ca="1" si="67"/>
        <v>#N/A</v>
      </c>
      <c r="CN113" s="1" t="e">
        <f t="shared" ca="1" si="68"/>
        <v>#N/A</v>
      </c>
      <c r="CO113" s="1" t="e">
        <f t="shared" ca="1" si="69"/>
        <v>#N/A</v>
      </c>
      <c r="CP113" s="1" t="e">
        <f t="shared" ca="1" si="70"/>
        <v>#N/A</v>
      </c>
      <c r="CQ113" s="1" t="e">
        <f t="shared" ca="1" si="71"/>
        <v>#N/A</v>
      </c>
      <c r="CR113" s="1" t="e">
        <f t="shared" ca="1" si="72"/>
        <v>#N/A</v>
      </c>
      <c r="CS113" s="1" t="e">
        <f t="shared" ca="1" si="73"/>
        <v>#N/A</v>
      </c>
      <c r="CU113" s="1" t="e">
        <f t="shared" ca="1" si="88"/>
        <v>#N/A</v>
      </c>
      <c r="CV113" s="1" t="e">
        <f t="shared" ca="1" si="74"/>
        <v>#N/A</v>
      </c>
      <c r="CW113" s="1" t="e">
        <f t="shared" ca="1" si="75"/>
        <v>#N/A</v>
      </c>
      <c r="CX113" s="1" t="e">
        <f t="shared" ca="1" si="76"/>
        <v>#N/A</v>
      </c>
      <c r="DI113" s="1" t="str">
        <f>IFERROR(IF(FIND(1920,Table1[Date 10s]),ROW()),"")</f>
        <v/>
      </c>
      <c r="DJ113" s="1" t="str">
        <f t="shared" ca="1" si="77"/>
        <v/>
      </c>
      <c r="DM113" s="1" t="str">
        <f>IFERROR(IF(FIND(1930,Table1[Date 10s]),ROW()),"")</f>
        <v/>
      </c>
      <c r="DN113" s="1" t="str">
        <f t="shared" ca="1" si="78"/>
        <v/>
      </c>
      <c r="DQ113" s="1" t="str">
        <f>IFERROR(IF(FIND(1940,Table1[Date 10s]),ROW()),"")</f>
        <v/>
      </c>
      <c r="DR113" s="1" t="str">
        <f t="shared" ca="1" si="79"/>
        <v/>
      </c>
      <c r="DU113" s="1" t="str">
        <f>IFERROR(IF(FIND(1950,Table1[Date 10s]),ROW()),"")</f>
        <v/>
      </c>
      <c r="DV113" s="1" t="str">
        <f t="shared" ca="1" si="80"/>
        <v/>
      </c>
      <c r="DY113" s="1" t="str">
        <f>IFERROR(IF(FIND(1960,Table1[Date 10s]),ROW()),"")</f>
        <v/>
      </c>
      <c r="DZ113" s="1" t="str">
        <f t="shared" ca="1" si="81"/>
        <v/>
      </c>
      <c r="EC113" s="1" t="str">
        <f>IFERROR(IF(FIND(1970,Table1[Date 10s]),ROW()),"")</f>
        <v/>
      </c>
      <c r="ED113" s="1" t="str">
        <f t="shared" ca="1" si="82"/>
        <v/>
      </c>
      <c r="EG113" s="1" t="str">
        <f>IFERROR(IF(FIND(1980,Table1[Date 10s]),ROW()),"")</f>
        <v/>
      </c>
      <c r="EH113" s="1" t="str">
        <f t="shared" ca="1" si="83"/>
        <v/>
      </c>
      <c r="EK113" s="1" t="str">
        <f>IFERROR(IF(FIND(1990,Table1[Date 10s]),ROW()),"")</f>
        <v/>
      </c>
      <c r="EL113" s="1" t="str">
        <f t="shared" ca="1" si="84"/>
        <v/>
      </c>
      <c r="EO113" s="1">
        <f>IFERROR(IF(FIND(2000,Table1[Date 10s]),ROW()),"")</f>
        <v>113</v>
      </c>
      <c r="EP113" s="1" t="str">
        <f t="shared" ca="1" si="85"/>
        <v/>
      </c>
      <c r="ES113" s="1" t="str">
        <f>IFERROR(IF(FIND(2010,Table1[Date 10s]),ROW()),"")</f>
        <v/>
      </c>
      <c r="ET113" s="1" t="str">
        <f t="shared" ca="1" si="86"/>
        <v/>
      </c>
      <c r="EU113" s="1"/>
    </row>
    <row r="114" spans="1:151">
      <c r="A114" s="1">
        <v>113</v>
      </c>
      <c r="B114" s="1">
        <v>8.1999999999999993</v>
      </c>
      <c r="C114" s="1" t="s">
        <v>296</v>
      </c>
      <c r="D114" s="1" t="s">
        <v>297</v>
      </c>
      <c r="E114" s="1">
        <v>1995</v>
      </c>
      <c r="F114" s="1">
        <v>1995</v>
      </c>
      <c r="G114" s="1">
        <v>1990</v>
      </c>
      <c r="H114" s="1" t="s">
        <v>73</v>
      </c>
      <c r="I114" s="2">
        <v>369869</v>
      </c>
      <c r="K114" s="1">
        <f t="shared" si="64"/>
        <v>8.1999999999999993</v>
      </c>
      <c r="L114" s="3">
        <f>Table1[[#This Row],[Votes]]</f>
        <v>369869</v>
      </c>
      <c r="CI114" s="1" t="str">
        <f>IFERROR(IF(FIND($CH$2,Table1[Date5s]),ROW()),"")</f>
        <v/>
      </c>
      <c r="CJ114" s="1" t="e">
        <f t="shared" si="87"/>
        <v>#N/A</v>
      </c>
      <c r="CK114" s="1" t="e">
        <f t="shared" ca="1" si="65"/>
        <v>#N/A</v>
      </c>
      <c r="CL114" s="1" t="e">
        <f t="shared" ca="1" si="66"/>
        <v>#N/A</v>
      </c>
      <c r="CM114" s="1" t="e">
        <f t="shared" ca="1" si="67"/>
        <v>#N/A</v>
      </c>
      <c r="CN114" s="1" t="e">
        <f t="shared" ca="1" si="68"/>
        <v>#N/A</v>
      </c>
      <c r="CO114" s="1" t="e">
        <f t="shared" ca="1" si="69"/>
        <v>#N/A</v>
      </c>
      <c r="CP114" s="1" t="e">
        <f t="shared" ca="1" si="70"/>
        <v>#N/A</v>
      </c>
      <c r="CQ114" s="1" t="e">
        <f t="shared" ca="1" si="71"/>
        <v>#N/A</v>
      </c>
      <c r="CR114" s="1" t="e">
        <f t="shared" ca="1" si="72"/>
        <v>#N/A</v>
      </c>
      <c r="CS114" s="1" t="e">
        <f t="shared" ca="1" si="73"/>
        <v>#N/A</v>
      </c>
      <c r="CU114" s="1" t="e">
        <f t="shared" ca="1" si="88"/>
        <v>#N/A</v>
      </c>
      <c r="CV114" s="1" t="e">
        <f t="shared" ca="1" si="74"/>
        <v>#N/A</v>
      </c>
      <c r="CW114" s="1" t="e">
        <f t="shared" ca="1" si="75"/>
        <v>#N/A</v>
      </c>
      <c r="CX114" s="1" t="e">
        <f t="shared" ca="1" si="76"/>
        <v>#N/A</v>
      </c>
      <c r="DI114" s="1" t="str">
        <f>IFERROR(IF(FIND(1920,Table1[Date 10s]),ROW()),"")</f>
        <v/>
      </c>
      <c r="DJ114" s="1" t="str">
        <f t="shared" ca="1" si="77"/>
        <v/>
      </c>
      <c r="DM114" s="1" t="str">
        <f>IFERROR(IF(FIND(1930,Table1[Date 10s]),ROW()),"")</f>
        <v/>
      </c>
      <c r="DN114" s="1" t="str">
        <f t="shared" ca="1" si="78"/>
        <v/>
      </c>
      <c r="DQ114" s="1" t="str">
        <f>IFERROR(IF(FIND(1940,Table1[Date 10s]),ROW()),"")</f>
        <v/>
      </c>
      <c r="DR114" s="1" t="str">
        <f t="shared" ca="1" si="79"/>
        <v/>
      </c>
      <c r="DU114" s="1" t="str">
        <f>IFERROR(IF(FIND(1950,Table1[Date 10s]),ROW()),"")</f>
        <v/>
      </c>
      <c r="DV114" s="1" t="str">
        <f t="shared" ca="1" si="80"/>
        <v/>
      </c>
      <c r="DY114" s="1" t="str">
        <f>IFERROR(IF(FIND(1960,Table1[Date 10s]),ROW()),"")</f>
        <v/>
      </c>
      <c r="DZ114" s="1" t="str">
        <f t="shared" ca="1" si="81"/>
        <v/>
      </c>
      <c r="EC114" s="1" t="str">
        <f>IFERROR(IF(FIND(1970,Table1[Date 10s]),ROW()),"")</f>
        <v/>
      </c>
      <c r="ED114" s="1" t="str">
        <f t="shared" ca="1" si="82"/>
        <v/>
      </c>
      <c r="EG114" s="1" t="str">
        <f>IFERROR(IF(FIND(1980,Table1[Date 10s]),ROW()),"")</f>
        <v/>
      </c>
      <c r="EH114" s="1" t="str">
        <f t="shared" ca="1" si="83"/>
        <v/>
      </c>
      <c r="EK114" s="1">
        <f>IFERROR(IF(FIND(1990,Table1[Date 10s]),ROW()),"")</f>
        <v>114</v>
      </c>
      <c r="EL114" s="1" t="str">
        <f t="shared" ca="1" si="84"/>
        <v/>
      </c>
      <c r="EO114" s="1" t="str">
        <f>IFERROR(IF(FIND(2000,Table1[Date 10s]),ROW()),"")</f>
        <v/>
      </c>
      <c r="EP114" s="1" t="str">
        <f t="shared" ca="1" si="85"/>
        <v/>
      </c>
      <c r="ES114" s="1" t="str">
        <f>IFERROR(IF(FIND(2010,Table1[Date 10s]),ROW()),"")</f>
        <v/>
      </c>
      <c r="ET114" s="1" t="str">
        <f t="shared" ca="1" si="86"/>
        <v/>
      </c>
      <c r="EU114" s="1"/>
    </row>
    <row r="115" spans="1:151">
      <c r="A115" s="1">
        <v>114</v>
      </c>
      <c r="B115" s="1">
        <v>8.1999999999999993</v>
      </c>
      <c r="C115" s="1" t="s">
        <v>298</v>
      </c>
      <c r="D115" s="1" t="s">
        <v>299</v>
      </c>
      <c r="E115" s="1">
        <v>1954</v>
      </c>
      <c r="F115" s="1">
        <v>1950</v>
      </c>
      <c r="G115" s="1">
        <v>1950</v>
      </c>
      <c r="H115" s="1" t="s">
        <v>52</v>
      </c>
      <c r="I115" s="2">
        <v>68966</v>
      </c>
      <c r="K115" s="1">
        <f t="shared" si="64"/>
        <v>8.1999999999999993</v>
      </c>
      <c r="L115" s="3">
        <f>Table1[[#This Row],[Votes]]</f>
        <v>68966</v>
      </c>
      <c r="CI115" s="1" t="str">
        <f>IFERROR(IF(FIND($CH$2,Table1[Date5s]),ROW()),"")</f>
        <v/>
      </c>
      <c r="CJ115" s="1" t="e">
        <f t="shared" si="87"/>
        <v>#N/A</v>
      </c>
      <c r="CK115" s="1" t="e">
        <f t="shared" ca="1" si="65"/>
        <v>#N/A</v>
      </c>
      <c r="CL115" s="1" t="e">
        <f t="shared" ca="1" si="66"/>
        <v>#N/A</v>
      </c>
      <c r="CM115" s="1" t="e">
        <f t="shared" ca="1" si="67"/>
        <v>#N/A</v>
      </c>
      <c r="CN115" s="1" t="e">
        <f t="shared" ca="1" si="68"/>
        <v>#N/A</v>
      </c>
      <c r="CO115" s="1" t="e">
        <f t="shared" ca="1" si="69"/>
        <v>#N/A</v>
      </c>
      <c r="CP115" s="1" t="e">
        <f t="shared" ca="1" si="70"/>
        <v>#N/A</v>
      </c>
      <c r="CQ115" s="1" t="e">
        <f t="shared" ca="1" si="71"/>
        <v>#N/A</v>
      </c>
      <c r="CR115" s="1" t="e">
        <f t="shared" ca="1" si="72"/>
        <v>#N/A</v>
      </c>
      <c r="CS115" s="1" t="e">
        <f t="shared" ca="1" si="73"/>
        <v>#N/A</v>
      </c>
      <c r="CU115" s="1" t="e">
        <f t="shared" ca="1" si="88"/>
        <v>#N/A</v>
      </c>
      <c r="CV115" s="1" t="e">
        <f t="shared" ca="1" si="74"/>
        <v>#N/A</v>
      </c>
      <c r="CW115" s="1" t="e">
        <f t="shared" ca="1" si="75"/>
        <v>#N/A</v>
      </c>
      <c r="CX115" s="1" t="e">
        <f t="shared" ca="1" si="76"/>
        <v>#N/A</v>
      </c>
      <c r="DI115" s="1" t="str">
        <f>IFERROR(IF(FIND(1920,Table1[Date 10s]),ROW()),"")</f>
        <v/>
      </c>
      <c r="DJ115" s="1" t="str">
        <f t="shared" ca="1" si="77"/>
        <v/>
      </c>
      <c r="DM115" s="1" t="str">
        <f>IFERROR(IF(FIND(1930,Table1[Date 10s]),ROW()),"")</f>
        <v/>
      </c>
      <c r="DN115" s="1" t="str">
        <f t="shared" ca="1" si="78"/>
        <v/>
      </c>
      <c r="DQ115" s="1" t="str">
        <f>IFERROR(IF(FIND(1940,Table1[Date 10s]),ROW()),"")</f>
        <v/>
      </c>
      <c r="DR115" s="1" t="str">
        <f t="shared" ca="1" si="79"/>
        <v/>
      </c>
      <c r="DU115" s="1">
        <f>IFERROR(IF(FIND(1950,Table1[Date 10s]),ROW()),"")</f>
        <v>115</v>
      </c>
      <c r="DV115" s="1" t="str">
        <f t="shared" ca="1" si="80"/>
        <v/>
      </c>
      <c r="DY115" s="1" t="str">
        <f>IFERROR(IF(FIND(1960,Table1[Date 10s]),ROW()),"")</f>
        <v/>
      </c>
      <c r="DZ115" s="1" t="str">
        <f t="shared" ca="1" si="81"/>
        <v/>
      </c>
      <c r="EC115" s="1" t="str">
        <f>IFERROR(IF(FIND(1970,Table1[Date 10s]),ROW()),"")</f>
        <v/>
      </c>
      <c r="ED115" s="1" t="str">
        <f t="shared" ca="1" si="82"/>
        <v/>
      </c>
      <c r="EG115" s="1" t="str">
        <f>IFERROR(IF(FIND(1980,Table1[Date 10s]),ROW()),"")</f>
        <v/>
      </c>
      <c r="EH115" s="1" t="str">
        <f t="shared" ca="1" si="83"/>
        <v/>
      </c>
      <c r="EK115" s="1" t="str">
        <f>IFERROR(IF(FIND(1990,Table1[Date 10s]),ROW()),"")</f>
        <v/>
      </c>
      <c r="EL115" s="1" t="str">
        <f t="shared" ca="1" si="84"/>
        <v/>
      </c>
      <c r="EO115" s="1" t="str">
        <f>IFERROR(IF(FIND(2000,Table1[Date 10s]),ROW()),"")</f>
        <v/>
      </c>
      <c r="EP115" s="1" t="str">
        <f t="shared" ca="1" si="85"/>
        <v/>
      </c>
      <c r="ES115" s="1" t="str">
        <f>IFERROR(IF(FIND(2010,Table1[Date 10s]),ROW()),"")</f>
        <v/>
      </c>
      <c r="ET115" s="1" t="str">
        <f t="shared" ca="1" si="86"/>
        <v/>
      </c>
      <c r="EU115" s="1"/>
    </row>
    <row r="116" spans="1:151">
      <c r="A116" s="1">
        <v>115</v>
      </c>
      <c r="B116" s="1">
        <v>8.1999999999999993</v>
      </c>
      <c r="C116" s="1" t="s">
        <v>300</v>
      </c>
      <c r="D116" s="1" t="s">
        <v>301</v>
      </c>
      <c r="E116" s="1">
        <v>1963</v>
      </c>
      <c r="F116" s="1">
        <v>1960</v>
      </c>
      <c r="G116" s="1">
        <v>1960</v>
      </c>
      <c r="H116" s="1" t="s">
        <v>302</v>
      </c>
      <c r="I116" s="2">
        <v>110551</v>
      </c>
      <c r="K116" s="1">
        <f t="shared" si="64"/>
        <v>8.1999999999999993</v>
      </c>
      <c r="L116" s="3">
        <f>Table1[[#This Row],[Votes]]</f>
        <v>110551</v>
      </c>
      <c r="CI116" s="1" t="str">
        <f>IFERROR(IF(FIND($CH$2,Table1[Date5s]),ROW()),"")</f>
        <v/>
      </c>
      <c r="CJ116" s="1" t="e">
        <f t="shared" si="87"/>
        <v>#N/A</v>
      </c>
      <c r="CK116" s="1" t="e">
        <f t="shared" ca="1" si="65"/>
        <v>#N/A</v>
      </c>
      <c r="CL116" s="1" t="e">
        <f t="shared" ca="1" si="66"/>
        <v>#N/A</v>
      </c>
      <c r="CM116" s="1" t="e">
        <f t="shared" ca="1" si="67"/>
        <v>#N/A</v>
      </c>
      <c r="CN116" s="1" t="e">
        <f t="shared" ca="1" si="68"/>
        <v>#N/A</v>
      </c>
      <c r="CO116" s="1" t="e">
        <f t="shared" ca="1" si="69"/>
        <v>#N/A</v>
      </c>
      <c r="CP116" s="1" t="e">
        <f t="shared" ca="1" si="70"/>
        <v>#N/A</v>
      </c>
      <c r="CQ116" s="1" t="e">
        <f t="shared" ca="1" si="71"/>
        <v>#N/A</v>
      </c>
      <c r="CR116" s="1" t="e">
        <f t="shared" ca="1" si="72"/>
        <v>#N/A</v>
      </c>
      <c r="CS116" s="1" t="e">
        <f t="shared" ca="1" si="73"/>
        <v>#N/A</v>
      </c>
      <c r="CU116" s="1" t="e">
        <f t="shared" ca="1" si="88"/>
        <v>#N/A</v>
      </c>
      <c r="CV116" s="1" t="e">
        <f t="shared" ca="1" si="74"/>
        <v>#N/A</v>
      </c>
      <c r="CW116" s="1" t="e">
        <f t="shared" ca="1" si="75"/>
        <v>#N/A</v>
      </c>
      <c r="CX116" s="1" t="e">
        <f t="shared" ca="1" si="76"/>
        <v>#N/A</v>
      </c>
      <c r="DI116" s="1" t="str">
        <f>IFERROR(IF(FIND(1920,Table1[Date 10s]),ROW()),"")</f>
        <v/>
      </c>
      <c r="DJ116" s="1" t="str">
        <f t="shared" ca="1" si="77"/>
        <v/>
      </c>
      <c r="DM116" s="1" t="str">
        <f>IFERROR(IF(FIND(1930,Table1[Date 10s]),ROW()),"")</f>
        <v/>
      </c>
      <c r="DN116" s="1" t="str">
        <f t="shared" ca="1" si="78"/>
        <v/>
      </c>
      <c r="DQ116" s="1" t="str">
        <f>IFERROR(IF(FIND(1940,Table1[Date 10s]),ROW()),"")</f>
        <v/>
      </c>
      <c r="DR116" s="1" t="str">
        <f t="shared" ca="1" si="79"/>
        <v/>
      </c>
      <c r="DU116" s="1" t="str">
        <f>IFERROR(IF(FIND(1950,Table1[Date 10s]),ROW()),"")</f>
        <v/>
      </c>
      <c r="DV116" s="1" t="str">
        <f t="shared" ca="1" si="80"/>
        <v/>
      </c>
      <c r="DY116" s="1">
        <f>IFERROR(IF(FIND(1960,Table1[Date 10s]),ROW()),"")</f>
        <v>116</v>
      </c>
      <c r="DZ116" s="1" t="str">
        <f t="shared" ca="1" si="81"/>
        <v/>
      </c>
      <c r="EC116" s="1" t="str">
        <f>IFERROR(IF(FIND(1970,Table1[Date 10s]),ROW()),"")</f>
        <v/>
      </c>
      <c r="ED116" s="1" t="str">
        <f t="shared" ca="1" si="82"/>
        <v/>
      </c>
      <c r="EG116" s="1" t="str">
        <f>IFERROR(IF(FIND(1980,Table1[Date 10s]),ROW()),"")</f>
        <v/>
      </c>
      <c r="EH116" s="1" t="str">
        <f t="shared" ca="1" si="83"/>
        <v/>
      </c>
      <c r="EK116" s="1" t="str">
        <f>IFERROR(IF(FIND(1990,Table1[Date 10s]),ROW()),"")</f>
        <v/>
      </c>
      <c r="EL116" s="1" t="str">
        <f t="shared" ca="1" si="84"/>
        <v/>
      </c>
      <c r="EO116" s="1" t="str">
        <f>IFERROR(IF(FIND(2000,Table1[Date 10s]),ROW()),"")</f>
        <v/>
      </c>
      <c r="EP116" s="1" t="str">
        <f t="shared" ca="1" si="85"/>
        <v/>
      </c>
      <c r="ES116" s="1" t="str">
        <f>IFERROR(IF(FIND(2010,Table1[Date 10s]),ROW()),"")</f>
        <v/>
      </c>
      <c r="ET116" s="1" t="str">
        <f t="shared" ca="1" si="86"/>
        <v/>
      </c>
      <c r="EU116" s="1"/>
    </row>
    <row r="117" spans="1:151">
      <c r="A117" s="1">
        <v>116</v>
      </c>
      <c r="B117" s="1">
        <v>8.1999999999999993</v>
      </c>
      <c r="C117" s="1" t="s">
        <v>303</v>
      </c>
      <c r="D117" s="1" t="s">
        <v>304</v>
      </c>
      <c r="E117" s="1">
        <v>2004</v>
      </c>
      <c r="F117" s="1">
        <v>2000</v>
      </c>
      <c r="G117" s="1">
        <v>2000</v>
      </c>
      <c r="H117" s="1" t="s">
        <v>223</v>
      </c>
      <c r="I117" s="2">
        <v>168689</v>
      </c>
      <c r="K117" s="1">
        <f t="shared" si="64"/>
        <v>8.1999999999999993</v>
      </c>
      <c r="L117" s="3">
        <f>Table1[[#This Row],[Votes]]</f>
        <v>168689</v>
      </c>
      <c r="CI117" s="1" t="str">
        <f>IFERROR(IF(FIND($CH$2,Table1[Date5s]),ROW()),"")</f>
        <v/>
      </c>
      <c r="CJ117" s="1" t="e">
        <f t="shared" si="87"/>
        <v>#N/A</v>
      </c>
      <c r="CK117" s="1" t="e">
        <f t="shared" ca="1" si="65"/>
        <v>#N/A</v>
      </c>
      <c r="CL117" s="1" t="e">
        <f t="shared" ca="1" si="66"/>
        <v>#N/A</v>
      </c>
      <c r="CM117" s="1" t="e">
        <f t="shared" ca="1" si="67"/>
        <v>#N/A</v>
      </c>
      <c r="CN117" s="1" t="e">
        <f t="shared" ca="1" si="68"/>
        <v>#N/A</v>
      </c>
      <c r="CO117" s="1" t="e">
        <f t="shared" ca="1" si="69"/>
        <v>#N/A</v>
      </c>
      <c r="CP117" s="1" t="e">
        <f t="shared" ca="1" si="70"/>
        <v>#N/A</v>
      </c>
      <c r="CQ117" s="1" t="e">
        <f t="shared" ca="1" si="71"/>
        <v>#N/A</v>
      </c>
      <c r="CR117" s="1" t="e">
        <f t="shared" ca="1" si="72"/>
        <v>#N/A</v>
      </c>
      <c r="CS117" s="1" t="e">
        <f t="shared" ca="1" si="73"/>
        <v>#N/A</v>
      </c>
      <c r="CU117" s="1" t="e">
        <f t="shared" ca="1" si="88"/>
        <v>#N/A</v>
      </c>
      <c r="CV117" s="1" t="e">
        <f t="shared" ca="1" si="74"/>
        <v>#N/A</v>
      </c>
      <c r="CW117" s="1" t="e">
        <f t="shared" ca="1" si="75"/>
        <v>#N/A</v>
      </c>
      <c r="CX117" s="1" t="e">
        <f t="shared" ca="1" si="76"/>
        <v>#N/A</v>
      </c>
      <c r="DI117" s="1" t="str">
        <f>IFERROR(IF(FIND(1920,Table1[Date 10s]),ROW()),"")</f>
        <v/>
      </c>
      <c r="DJ117" s="1" t="str">
        <f t="shared" ca="1" si="77"/>
        <v/>
      </c>
      <c r="DM117" s="1" t="str">
        <f>IFERROR(IF(FIND(1930,Table1[Date 10s]),ROW()),"")</f>
        <v/>
      </c>
      <c r="DN117" s="1" t="str">
        <f t="shared" ca="1" si="78"/>
        <v/>
      </c>
      <c r="DQ117" s="1" t="str">
        <f>IFERROR(IF(FIND(1940,Table1[Date 10s]),ROW()),"")</f>
        <v/>
      </c>
      <c r="DR117" s="1" t="str">
        <f t="shared" ca="1" si="79"/>
        <v/>
      </c>
      <c r="DU117" s="1" t="str">
        <f>IFERROR(IF(FIND(1950,Table1[Date 10s]),ROW()),"")</f>
        <v/>
      </c>
      <c r="DV117" s="1" t="str">
        <f t="shared" ca="1" si="80"/>
        <v/>
      </c>
      <c r="DY117" s="1" t="str">
        <f>IFERROR(IF(FIND(1960,Table1[Date 10s]),ROW()),"")</f>
        <v/>
      </c>
      <c r="DZ117" s="1" t="str">
        <f t="shared" ca="1" si="81"/>
        <v/>
      </c>
      <c r="EC117" s="1" t="str">
        <f>IFERROR(IF(FIND(1970,Table1[Date 10s]),ROW()),"")</f>
        <v/>
      </c>
      <c r="ED117" s="1" t="str">
        <f t="shared" ca="1" si="82"/>
        <v/>
      </c>
      <c r="EG117" s="1" t="str">
        <f>IFERROR(IF(FIND(1980,Table1[Date 10s]),ROW()),"")</f>
        <v/>
      </c>
      <c r="EH117" s="1" t="str">
        <f t="shared" ca="1" si="83"/>
        <v/>
      </c>
      <c r="EK117" s="1" t="str">
        <f>IFERROR(IF(FIND(1990,Table1[Date 10s]),ROW()),"")</f>
        <v/>
      </c>
      <c r="EL117" s="1" t="str">
        <f t="shared" ca="1" si="84"/>
        <v/>
      </c>
      <c r="EO117" s="1">
        <f>IFERROR(IF(FIND(2000,Table1[Date 10s]),ROW()),"")</f>
        <v>117</v>
      </c>
      <c r="EP117" s="1" t="str">
        <f t="shared" ca="1" si="85"/>
        <v/>
      </c>
      <c r="ES117" s="1" t="str">
        <f>IFERROR(IF(FIND(2010,Table1[Date 10s]),ROW()),"")</f>
        <v/>
      </c>
      <c r="ET117" s="1" t="str">
        <f t="shared" ca="1" si="86"/>
        <v/>
      </c>
      <c r="EU117" s="1"/>
    </row>
    <row r="118" spans="1:151">
      <c r="A118" s="1">
        <v>117</v>
      </c>
      <c r="B118" s="1">
        <v>8.1999999999999993</v>
      </c>
      <c r="C118" s="1" t="s">
        <v>305</v>
      </c>
      <c r="D118" s="1" t="s">
        <v>306</v>
      </c>
      <c r="E118" s="1">
        <v>2006</v>
      </c>
      <c r="F118" s="1">
        <v>2005</v>
      </c>
      <c r="G118" s="1">
        <v>2000</v>
      </c>
      <c r="H118" s="1" t="s">
        <v>147</v>
      </c>
      <c r="I118" s="2">
        <v>313115</v>
      </c>
      <c r="K118" s="1">
        <f t="shared" si="64"/>
        <v>8.1999999999999993</v>
      </c>
      <c r="L118" s="3">
        <f>Table1[[#This Row],[Votes]]</f>
        <v>313115</v>
      </c>
      <c r="CI118" s="1" t="str">
        <f>IFERROR(IF(FIND($CH$2,Table1[Date5s]),ROW()),"")</f>
        <v/>
      </c>
      <c r="CJ118" s="1" t="e">
        <f t="shared" si="87"/>
        <v>#N/A</v>
      </c>
      <c r="CK118" s="1" t="e">
        <f t="shared" ca="1" si="65"/>
        <v>#N/A</v>
      </c>
      <c r="CL118" s="1" t="e">
        <f t="shared" ca="1" si="66"/>
        <v>#N/A</v>
      </c>
      <c r="CM118" s="1" t="e">
        <f t="shared" ca="1" si="67"/>
        <v>#N/A</v>
      </c>
      <c r="CN118" s="1" t="e">
        <f t="shared" ca="1" si="68"/>
        <v>#N/A</v>
      </c>
      <c r="CO118" s="1" t="e">
        <f t="shared" ca="1" si="69"/>
        <v>#N/A</v>
      </c>
      <c r="CP118" s="1" t="e">
        <f t="shared" ca="1" si="70"/>
        <v>#N/A</v>
      </c>
      <c r="CQ118" s="1" t="e">
        <f t="shared" ca="1" si="71"/>
        <v>#N/A</v>
      </c>
      <c r="CR118" s="1" t="e">
        <f t="shared" ca="1" si="72"/>
        <v>#N/A</v>
      </c>
      <c r="CS118" s="1" t="e">
        <f t="shared" ca="1" si="73"/>
        <v>#N/A</v>
      </c>
      <c r="CU118" s="1" t="e">
        <f t="shared" ca="1" si="88"/>
        <v>#N/A</v>
      </c>
      <c r="CV118" s="1" t="e">
        <f t="shared" ca="1" si="74"/>
        <v>#N/A</v>
      </c>
      <c r="CW118" s="1" t="e">
        <f t="shared" ca="1" si="75"/>
        <v>#N/A</v>
      </c>
      <c r="CX118" s="1" t="e">
        <f t="shared" ca="1" si="76"/>
        <v>#N/A</v>
      </c>
      <c r="DI118" s="1" t="str">
        <f>IFERROR(IF(FIND(1920,Table1[Date 10s]),ROW()),"")</f>
        <v/>
      </c>
      <c r="DJ118" s="1" t="str">
        <f t="shared" ca="1" si="77"/>
        <v/>
      </c>
      <c r="DM118" s="1" t="str">
        <f>IFERROR(IF(FIND(1930,Table1[Date 10s]),ROW()),"")</f>
        <v/>
      </c>
      <c r="DN118" s="1" t="str">
        <f t="shared" ca="1" si="78"/>
        <v/>
      </c>
      <c r="DQ118" s="1" t="str">
        <f>IFERROR(IF(FIND(1940,Table1[Date 10s]),ROW()),"")</f>
        <v/>
      </c>
      <c r="DR118" s="1" t="str">
        <f t="shared" ca="1" si="79"/>
        <v/>
      </c>
      <c r="DU118" s="1" t="str">
        <f>IFERROR(IF(FIND(1950,Table1[Date 10s]),ROW()),"")</f>
        <v/>
      </c>
      <c r="DV118" s="1" t="str">
        <f t="shared" ca="1" si="80"/>
        <v/>
      </c>
      <c r="DY118" s="1" t="str">
        <f>IFERROR(IF(FIND(1960,Table1[Date 10s]),ROW()),"")</f>
        <v/>
      </c>
      <c r="DZ118" s="1" t="str">
        <f t="shared" ca="1" si="81"/>
        <v/>
      </c>
      <c r="EC118" s="1" t="str">
        <f>IFERROR(IF(FIND(1970,Table1[Date 10s]),ROW()),"")</f>
        <v/>
      </c>
      <c r="ED118" s="1" t="str">
        <f t="shared" ca="1" si="82"/>
        <v/>
      </c>
      <c r="EG118" s="1" t="str">
        <f>IFERROR(IF(FIND(1980,Table1[Date 10s]),ROW()),"")</f>
        <v/>
      </c>
      <c r="EH118" s="1" t="str">
        <f t="shared" ca="1" si="83"/>
        <v/>
      </c>
      <c r="EK118" s="1" t="str">
        <f>IFERROR(IF(FIND(1990,Table1[Date 10s]),ROW()),"")</f>
        <v/>
      </c>
      <c r="EL118" s="1" t="str">
        <f t="shared" ca="1" si="84"/>
        <v/>
      </c>
      <c r="EO118" s="1">
        <f>IFERROR(IF(FIND(2000,Table1[Date 10s]),ROW()),"")</f>
        <v>118</v>
      </c>
      <c r="EP118" s="1" t="str">
        <f t="shared" ca="1" si="85"/>
        <v/>
      </c>
      <c r="ES118" s="1" t="str">
        <f>IFERROR(IF(FIND(2010,Table1[Date 10s]),ROW()),"")</f>
        <v/>
      </c>
      <c r="ET118" s="1" t="str">
        <f t="shared" ca="1" si="86"/>
        <v/>
      </c>
      <c r="EU118" s="1"/>
    </row>
    <row r="119" spans="1:151">
      <c r="A119" s="1">
        <v>118</v>
      </c>
      <c r="B119" s="1">
        <v>8.1999999999999993</v>
      </c>
      <c r="C119" s="1" t="s">
        <v>307</v>
      </c>
      <c r="D119" s="1" t="s">
        <v>308</v>
      </c>
      <c r="E119" s="1">
        <v>2009</v>
      </c>
      <c r="F119" s="1">
        <v>2005</v>
      </c>
      <c r="G119" s="1">
        <v>2000</v>
      </c>
      <c r="H119" s="1" t="s">
        <v>287</v>
      </c>
      <c r="I119" s="2">
        <v>377485</v>
      </c>
      <c r="K119" s="1">
        <f t="shared" si="64"/>
        <v>8.1999999999999993</v>
      </c>
      <c r="L119" s="3">
        <f>Table1[[#This Row],[Votes]]</f>
        <v>377485</v>
      </c>
      <c r="CI119" s="1" t="str">
        <f>IFERROR(IF(FIND($CH$2,Table1[Date5s]),ROW()),"")</f>
        <v/>
      </c>
      <c r="CJ119" s="1" t="e">
        <f t="shared" si="87"/>
        <v>#N/A</v>
      </c>
      <c r="CK119" s="1" t="e">
        <f t="shared" ca="1" si="65"/>
        <v>#N/A</v>
      </c>
      <c r="CL119" s="1" t="e">
        <f t="shared" ca="1" si="66"/>
        <v>#N/A</v>
      </c>
      <c r="CM119" s="1" t="e">
        <f t="shared" ca="1" si="67"/>
        <v>#N/A</v>
      </c>
      <c r="CN119" s="1" t="e">
        <f t="shared" ca="1" si="68"/>
        <v>#N/A</v>
      </c>
      <c r="CO119" s="1" t="e">
        <f t="shared" ca="1" si="69"/>
        <v>#N/A</v>
      </c>
      <c r="CP119" s="1" t="e">
        <f t="shared" ca="1" si="70"/>
        <v>#N/A</v>
      </c>
      <c r="CQ119" s="1" t="e">
        <f t="shared" ca="1" si="71"/>
        <v>#N/A</v>
      </c>
      <c r="CR119" s="1" t="e">
        <f t="shared" ca="1" si="72"/>
        <v>#N/A</v>
      </c>
      <c r="CS119" s="1" t="e">
        <f t="shared" ca="1" si="73"/>
        <v>#N/A</v>
      </c>
      <c r="CU119" s="1" t="e">
        <f t="shared" ca="1" si="88"/>
        <v>#N/A</v>
      </c>
      <c r="CV119" s="1" t="e">
        <f t="shared" ca="1" si="74"/>
        <v>#N/A</v>
      </c>
      <c r="CW119" s="1" t="e">
        <f t="shared" ca="1" si="75"/>
        <v>#N/A</v>
      </c>
      <c r="CX119" s="1" t="e">
        <f t="shared" ca="1" si="76"/>
        <v>#N/A</v>
      </c>
      <c r="DI119" s="1" t="str">
        <f>IFERROR(IF(FIND(1920,Table1[Date 10s]),ROW()),"")</f>
        <v/>
      </c>
      <c r="DJ119" s="1" t="str">
        <f t="shared" ca="1" si="77"/>
        <v/>
      </c>
      <c r="DM119" s="1" t="str">
        <f>IFERROR(IF(FIND(1930,Table1[Date 10s]),ROW()),"")</f>
        <v/>
      </c>
      <c r="DN119" s="1" t="str">
        <f t="shared" ca="1" si="78"/>
        <v/>
      </c>
      <c r="DQ119" s="1" t="str">
        <f>IFERROR(IF(FIND(1940,Table1[Date 10s]),ROW()),"")</f>
        <v/>
      </c>
      <c r="DR119" s="1" t="str">
        <f t="shared" ca="1" si="79"/>
        <v/>
      </c>
      <c r="DU119" s="1" t="str">
        <f>IFERROR(IF(FIND(1950,Table1[Date 10s]),ROW()),"")</f>
        <v/>
      </c>
      <c r="DV119" s="1" t="str">
        <f t="shared" ca="1" si="80"/>
        <v/>
      </c>
      <c r="DY119" s="1" t="str">
        <f>IFERROR(IF(FIND(1960,Table1[Date 10s]),ROW()),"")</f>
        <v/>
      </c>
      <c r="DZ119" s="1" t="str">
        <f t="shared" ca="1" si="81"/>
        <v/>
      </c>
      <c r="EC119" s="1" t="str">
        <f>IFERROR(IF(FIND(1970,Table1[Date 10s]),ROW()),"")</f>
        <v/>
      </c>
      <c r="ED119" s="1" t="str">
        <f t="shared" ca="1" si="82"/>
        <v/>
      </c>
      <c r="EG119" s="1" t="str">
        <f>IFERROR(IF(FIND(1980,Table1[Date 10s]),ROW()),"")</f>
        <v/>
      </c>
      <c r="EH119" s="1" t="str">
        <f t="shared" ca="1" si="83"/>
        <v/>
      </c>
      <c r="EK119" s="1" t="str">
        <f>IFERROR(IF(FIND(1990,Table1[Date 10s]),ROW()),"")</f>
        <v/>
      </c>
      <c r="EL119" s="1" t="str">
        <f t="shared" ca="1" si="84"/>
        <v/>
      </c>
      <c r="EO119" s="1">
        <f>IFERROR(IF(FIND(2000,Table1[Date 10s]),ROW()),"")</f>
        <v>119</v>
      </c>
      <c r="EP119" s="1" t="str">
        <f t="shared" ca="1" si="85"/>
        <v/>
      </c>
      <c r="ES119" s="1" t="str">
        <f>IFERROR(IF(FIND(2010,Table1[Date 10s]),ROW()),"")</f>
        <v/>
      </c>
      <c r="ET119" s="1" t="str">
        <f t="shared" ca="1" si="86"/>
        <v/>
      </c>
      <c r="EU119" s="1"/>
    </row>
    <row r="120" spans="1:151">
      <c r="A120" s="1">
        <v>119</v>
      </c>
      <c r="B120" s="1">
        <v>8.1999999999999993</v>
      </c>
      <c r="C120" s="1" t="s">
        <v>309</v>
      </c>
      <c r="D120" s="1" t="s">
        <v>310</v>
      </c>
      <c r="E120" s="1">
        <v>1926</v>
      </c>
      <c r="F120" s="1">
        <v>1925</v>
      </c>
      <c r="G120" s="1">
        <v>1920</v>
      </c>
      <c r="H120" s="1" t="s">
        <v>311</v>
      </c>
      <c r="I120" s="2">
        <v>34819</v>
      </c>
      <c r="K120" s="1">
        <f t="shared" si="64"/>
        <v>8.1999999999999993</v>
      </c>
      <c r="L120" s="3">
        <f>Table1[[#This Row],[Votes]]</f>
        <v>34819</v>
      </c>
      <c r="CI120" s="1" t="str">
        <f>IFERROR(IF(FIND($CH$2,Table1[Date5s]),ROW()),"")</f>
        <v/>
      </c>
      <c r="CJ120" s="1" t="e">
        <f t="shared" si="87"/>
        <v>#N/A</v>
      </c>
      <c r="CK120" s="1" t="e">
        <f t="shared" ca="1" si="65"/>
        <v>#N/A</v>
      </c>
      <c r="CL120" s="1" t="e">
        <f t="shared" ca="1" si="66"/>
        <v>#N/A</v>
      </c>
      <c r="CM120" s="1" t="e">
        <f t="shared" ca="1" si="67"/>
        <v>#N/A</v>
      </c>
      <c r="CN120" s="1" t="e">
        <f t="shared" ca="1" si="68"/>
        <v>#N/A</v>
      </c>
      <c r="CO120" s="1" t="e">
        <f t="shared" ca="1" si="69"/>
        <v>#N/A</v>
      </c>
      <c r="CP120" s="1" t="e">
        <f t="shared" ca="1" si="70"/>
        <v>#N/A</v>
      </c>
      <c r="CQ120" s="1" t="e">
        <f t="shared" ca="1" si="71"/>
        <v>#N/A</v>
      </c>
      <c r="CR120" s="1" t="e">
        <f t="shared" ca="1" si="72"/>
        <v>#N/A</v>
      </c>
      <c r="CS120" s="1" t="e">
        <f t="shared" ca="1" si="73"/>
        <v>#N/A</v>
      </c>
      <c r="CU120" s="1" t="e">
        <f t="shared" ca="1" si="88"/>
        <v>#N/A</v>
      </c>
      <c r="CV120" s="1" t="e">
        <f t="shared" ca="1" si="74"/>
        <v>#N/A</v>
      </c>
      <c r="CW120" s="1" t="e">
        <f t="shared" ca="1" si="75"/>
        <v>#N/A</v>
      </c>
      <c r="CX120" s="1" t="e">
        <f t="shared" ca="1" si="76"/>
        <v>#N/A</v>
      </c>
      <c r="DI120" s="1">
        <f>IFERROR(IF(FIND(1920,Table1[Date 10s]),ROW()),"")</f>
        <v>120</v>
      </c>
      <c r="DJ120" s="1" t="str">
        <f t="shared" ca="1" si="77"/>
        <v/>
      </c>
      <c r="DM120" s="1" t="str">
        <f>IFERROR(IF(FIND(1930,Table1[Date 10s]),ROW()),"")</f>
        <v/>
      </c>
      <c r="DN120" s="1" t="str">
        <f t="shared" ca="1" si="78"/>
        <v/>
      </c>
      <c r="DQ120" s="1" t="str">
        <f>IFERROR(IF(FIND(1940,Table1[Date 10s]),ROW()),"")</f>
        <v/>
      </c>
      <c r="DR120" s="1" t="str">
        <f t="shared" ca="1" si="79"/>
        <v/>
      </c>
      <c r="DU120" s="1" t="str">
        <f>IFERROR(IF(FIND(1950,Table1[Date 10s]),ROW()),"")</f>
        <v/>
      </c>
      <c r="DV120" s="1" t="str">
        <f t="shared" ca="1" si="80"/>
        <v/>
      </c>
      <c r="DY120" s="1" t="str">
        <f>IFERROR(IF(FIND(1960,Table1[Date 10s]),ROW()),"")</f>
        <v/>
      </c>
      <c r="DZ120" s="1" t="str">
        <f t="shared" ca="1" si="81"/>
        <v/>
      </c>
      <c r="EC120" s="1" t="str">
        <f>IFERROR(IF(FIND(1970,Table1[Date 10s]),ROW()),"")</f>
        <v/>
      </c>
      <c r="ED120" s="1" t="str">
        <f t="shared" ca="1" si="82"/>
        <v/>
      </c>
      <c r="EG120" s="1" t="str">
        <f>IFERROR(IF(FIND(1980,Table1[Date 10s]),ROW()),"")</f>
        <v/>
      </c>
      <c r="EH120" s="1" t="str">
        <f t="shared" ca="1" si="83"/>
        <v/>
      </c>
      <c r="EK120" s="1" t="str">
        <f>IFERROR(IF(FIND(1990,Table1[Date 10s]),ROW()),"")</f>
        <v/>
      </c>
      <c r="EL120" s="1" t="str">
        <f t="shared" ca="1" si="84"/>
        <v/>
      </c>
      <c r="EO120" s="1" t="str">
        <f>IFERROR(IF(FIND(2000,Table1[Date 10s]),ROW()),"")</f>
        <v/>
      </c>
      <c r="EP120" s="1" t="str">
        <f t="shared" ca="1" si="85"/>
        <v/>
      </c>
      <c r="ES120" s="1" t="str">
        <f>IFERROR(IF(FIND(2010,Table1[Date 10s]),ROW()),"")</f>
        <v/>
      </c>
      <c r="ET120" s="1" t="str">
        <f t="shared" ca="1" si="86"/>
        <v/>
      </c>
      <c r="EU120" s="1"/>
    </row>
    <row r="121" spans="1:151">
      <c r="A121" s="1">
        <v>120</v>
      </c>
      <c r="B121" s="1">
        <v>8.1999999999999993</v>
      </c>
      <c r="C121" s="1" t="s">
        <v>312</v>
      </c>
      <c r="D121" s="1" t="s">
        <v>313</v>
      </c>
      <c r="E121" s="1">
        <v>1957</v>
      </c>
      <c r="F121" s="1">
        <v>1955</v>
      </c>
      <c r="G121" s="1">
        <v>1950</v>
      </c>
      <c r="H121" s="1" t="s">
        <v>28</v>
      </c>
      <c r="I121" s="2">
        <v>74369</v>
      </c>
      <c r="K121" s="1">
        <f t="shared" si="64"/>
        <v>8.1999999999999993</v>
      </c>
      <c r="L121" s="3">
        <f>Table1[[#This Row],[Votes]]</f>
        <v>74369</v>
      </c>
      <c r="CI121" s="1" t="str">
        <f>IFERROR(IF(FIND($CH$2,Table1[Date5s]),ROW()),"")</f>
        <v/>
      </c>
      <c r="CJ121" s="1" t="e">
        <f t="shared" si="87"/>
        <v>#N/A</v>
      </c>
      <c r="CK121" s="1" t="e">
        <f t="shared" ca="1" si="65"/>
        <v>#N/A</v>
      </c>
      <c r="CL121" s="1" t="e">
        <f t="shared" ca="1" si="66"/>
        <v>#N/A</v>
      </c>
      <c r="CM121" s="1" t="e">
        <f t="shared" ca="1" si="67"/>
        <v>#N/A</v>
      </c>
      <c r="CN121" s="1" t="e">
        <f t="shared" ca="1" si="68"/>
        <v>#N/A</v>
      </c>
      <c r="CO121" s="1" t="e">
        <f t="shared" ca="1" si="69"/>
        <v>#N/A</v>
      </c>
      <c r="CP121" s="1" t="e">
        <f t="shared" ca="1" si="70"/>
        <v>#N/A</v>
      </c>
      <c r="CQ121" s="1" t="e">
        <f t="shared" ca="1" si="71"/>
        <v>#N/A</v>
      </c>
      <c r="CR121" s="1" t="e">
        <f t="shared" ca="1" si="72"/>
        <v>#N/A</v>
      </c>
      <c r="CS121" s="1" t="e">
        <f t="shared" ca="1" si="73"/>
        <v>#N/A</v>
      </c>
      <c r="CU121" s="1" t="e">
        <f t="shared" ca="1" si="88"/>
        <v>#N/A</v>
      </c>
      <c r="CV121" s="1" t="e">
        <f t="shared" ca="1" si="74"/>
        <v>#N/A</v>
      </c>
      <c r="CW121" s="1" t="e">
        <f t="shared" ca="1" si="75"/>
        <v>#N/A</v>
      </c>
      <c r="CX121" s="1" t="e">
        <f t="shared" ca="1" si="76"/>
        <v>#N/A</v>
      </c>
      <c r="DI121" s="1" t="str">
        <f>IFERROR(IF(FIND(1920,Table1[Date 10s]),ROW()),"")</f>
        <v/>
      </c>
      <c r="DJ121" s="1" t="str">
        <f t="shared" ca="1" si="77"/>
        <v/>
      </c>
      <c r="DM121" s="1" t="str">
        <f>IFERROR(IF(FIND(1930,Table1[Date 10s]),ROW()),"")</f>
        <v/>
      </c>
      <c r="DN121" s="1" t="str">
        <f t="shared" ca="1" si="78"/>
        <v/>
      </c>
      <c r="DQ121" s="1" t="str">
        <f>IFERROR(IF(FIND(1940,Table1[Date 10s]),ROW()),"")</f>
        <v/>
      </c>
      <c r="DR121" s="1" t="str">
        <f t="shared" ca="1" si="79"/>
        <v/>
      </c>
      <c r="DU121" s="1">
        <f>IFERROR(IF(FIND(1950,Table1[Date 10s]),ROW()),"")</f>
        <v>121</v>
      </c>
      <c r="DV121" s="1" t="str">
        <f t="shared" ca="1" si="80"/>
        <v/>
      </c>
      <c r="DY121" s="1" t="str">
        <f>IFERROR(IF(FIND(1960,Table1[Date 10s]),ROW()),"")</f>
        <v/>
      </c>
      <c r="DZ121" s="1" t="str">
        <f t="shared" ca="1" si="81"/>
        <v/>
      </c>
      <c r="EC121" s="1" t="str">
        <f>IFERROR(IF(FIND(1970,Table1[Date 10s]),ROW()),"")</f>
        <v/>
      </c>
      <c r="ED121" s="1" t="str">
        <f t="shared" ca="1" si="82"/>
        <v/>
      </c>
      <c r="EG121" s="1" t="str">
        <f>IFERROR(IF(FIND(1980,Table1[Date 10s]),ROW()),"")</f>
        <v/>
      </c>
      <c r="EH121" s="1" t="str">
        <f t="shared" ca="1" si="83"/>
        <v/>
      </c>
      <c r="EK121" s="1" t="str">
        <f>IFERROR(IF(FIND(1990,Table1[Date 10s]),ROW()),"")</f>
        <v/>
      </c>
      <c r="EL121" s="1" t="str">
        <f t="shared" ca="1" si="84"/>
        <v/>
      </c>
      <c r="EO121" s="1" t="str">
        <f>IFERROR(IF(FIND(2000,Table1[Date 10s]),ROW()),"")</f>
        <v/>
      </c>
      <c r="EP121" s="1" t="str">
        <f t="shared" ca="1" si="85"/>
        <v/>
      </c>
      <c r="ES121" s="1" t="str">
        <f>IFERROR(IF(FIND(2010,Table1[Date 10s]),ROW()),"")</f>
        <v/>
      </c>
      <c r="ET121" s="1" t="str">
        <f t="shared" ca="1" si="86"/>
        <v/>
      </c>
      <c r="EU121" s="1"/>
    </row>
    <row r="122" spans="1:151">
      <c r="A122" s="1">
        <v>121</v>
      </c>
      <c r="B122" s="1">
        <v>8.1999999999999993</v>
      </c>
      <c r="C122" s="1" t="s">
        <v>314</v>
      </c>
      <c r="D122" s="1" t="s">
        <v>315</v>
      </c>
      <c r="E122" s="1">
        <v>1995</v>
      </c>
      <c r="F122" s="1">
        <v>1995</v>
      </c>
      <c r="G122" s="1">
        <v>1990</v>
      </c>
      <c r="H122" s="1" t="s">
        <v>73</v>
      </c>
      <c r="I122" s="2">
        <v>297114</v>
      </c>
      <c r="K122" s="1">
        <f t="shared" si="64"/>
        <v>8.1999999999999993</v>
      </c>
      <c r="L122" s="3">
        <f>Table1[[#This Row],[Votes]]</f>
        <v>297114</v>
      </c>
      <c r="CI122" s="1" t="str">
        <f>IFERROR(IF(FIND($CH$2,Table1[Date5s]),ROW()),"")</f>
        <v/>
      </c>
      <c r="CJ122" s="1" t="e">
        <f t="shared" si="87"/>
        <v>#N/A</v>
      </c>
      <c r="CK122" s="1" t="e">
        <f t="shared" ca="1" si="65"/>
        <v>#N/A</v>
      </c>
      <c r="CL122" s="1" t="e">
        <f t="shared" ca="1" si="66"/>
        <v>#N/A</v>
      </c>
      <c r="CM122" s="1" t="e">
        <f t="shared" ca="1" si="67"/>
        <v>#N/A</v>
      </c>
      <c r="CN122" s="1" t="e">
        <f t="shared" ca="1" si="68"/>
        <v>#N/A</v>
      </c>
      <c r="CO122" s="1" t="e">
        <f t="shared" ca="1" si="69"/>
        <v>#N/A</v>
      </c>
      <c r="CP122" s="1" t="e">
        <f t="shared" ca="1" si="70"/>
        <v>#N/A</v>
      </c>
      <c r="CQ122" s="1" t="e">
        <f t="shared" ca="1" si="71"/>
        <v>#N/A</v>
      </c>
      <c r="CR122" s="1" t="e">
        <f t="shared" ca="1" si="72"/>
        <v>#N/A</v>
      </c>
      <c r="CS122" s="1" t="e">
        <f t="shared" ca="1" si="73"/>
        <v>#N/A</v>
      </c>
      <c r="CU122" s="1" t="e">
        <f t="shared" ca="1" si="88"/>
        <v>#N/A</v>
      </c>
      <c r="CV122" s="1" t="e">
        <f t="shared" ca="1" si="74"/>
        <v>#N/A</v>
      </c>
      <c r="CW122" s="1" t="e">
        <f t="shared" ca="1" si="75"/>
        <v>#N/A</v>
      </c>
      <c r="CX122" s="1" t="e">
        <f t="shared" ca="1" si="76"/>
        <v>#N/A</v>
      </c>
      <c r="DI122" s="1" t="str">
        <f>IFERROR(IF(FIND(1920,Table1[Date 10s]),ROW()),"")</f>
        <v/>
      </c>
      <c r="DJ122" s="1" t="str">
        <f t="shared" ca="1" si="77"/>
        <v/>
      </c>
      <c r="DM122" s="1" t="str">
        <f>IFERROR(IF(FIND(1930,Table1[Date 10s]),ROW()),"")</f>
        <v/>
      </c>
      <c r="DN122" s="1" t="str">
        <f t="shared" ca="1" si="78"/>
        <v/>
      </c>
      <c r="DQ122" s="1" t="str">
        <f>IFERROR(IF(FIND(1940,Table1[Date 10s]),ROW()),"")</f>
        <v/>
      </c>
      <c r="DR122" s="1" t="str">
        <f t="shared" ca="1" si="79"/>
        <v/>
      </c>
      <c r="DU122" s="1" t="str">
        <f>IFERROR(IF(FIND(1950,Table1[Date 10s]),ROW()),"")</f>
        <v/>
      </c>
      <c r="DV122" s="1" t="str">
        <f t="shared" ca="1" si="80"/>
        <v/>
      </c>
      <c r="DY122" s="1" t="str">
        <f>IFERROR(IF(FIND(1960,Table1[Date 10s]),ROW()),"")</f>
        <v/>
      </c>
      <c r="DZ122" s="1" t="str">
        <f t="shared" ca="1" si="81"/>
        <v/>
      </c>
      <c r="EC122" s="1" t="str">
        <f>IFERROR(IF(FIND(1970,Table1[Date 10s]),ROW()),"")</f>
        <v/>
      </c>
      <c r="ED122" s="1" t="str">
        <f t="shared" ca="1" si="82"/>
        <v/>
      </c>
      <c r="EG122" s="1" t="str">
        <f>IFERROR(IF(FIND(1980,Table1[Date 10s]),ROW()),"")</f>
        <v/>
      </c>
      <c r="EH122" s="1" t="str">
        <f t="shared" ca="1" si="83"/>
        <v/>
      </c>
      <c r="EK122" s="1">
        <f>IFERROR(IF(FIND(1990,Table1[Date 10s]),ROW()),"")</f>
        <v>122</v>
      </c>
      <c r="EL122" s="1" t="str">
        <f t="shared" ca="1" si="84"/>
        <v/>
      </c>
      <c r="EO122" s="1" t="str">
        <f>IFERROR(IF(FIND(2000,Table1[Date 10s]),ROW()),"")</f>
        <v/>
      </c>
      <c r="EP122" s="1" t="str">
        <f t="shared" ca="1" si="85"/>
        <v/>
      </c>
      <c r="ES122" s="1" t="str">
        <f>IFERROR(IF(FIND(2010,Table1[Date 10s]),ROW()),"")</f>
        <v/>
      </c>
      <c r="ET122" s="1" t="str">
        <f t="shared" ca="1" si="86"/>
        <v/>
      </c>
      <c r="EU122" s="1"/>
    </row>
    <row r="123" spans="1:151">
      <c r="A123" s="1">
        <v>122</v>
      </c>
      <c r="B123" s="1">
        <v>8.1999999999999993</v>
      </c>
      <c r="C123" s="1" t="s">
        <v>316</v>
      </c>
      <c r="D123" s="1" t="s">
        <v>317</v>
      </c>
      <c r="E123" s="1">
        <v>1980</v>
      </c>
      <c r="F123" s="1">
        <v>1980</v>
      </c>
      <c r="G123" s="1">
        <v>1980</v>
      </c>
      <c r="H123" s="1" t="s">
        <v>40</v>
      </c>
      <c r="I123" s="2">
        <v>111071</v>
      </c>
      <c r="K123" s="1">
        <f t="shared" si="64"/>
        <v>8.1999999999999993</v>
      </c>
      <c r="L123" s="3">
        <f>Table1[[#This Row],[Votes]]</f>
        <v>111071</v>
      </c>
      <c r="CI123" s="1" t="str">
        <f>IFERROR(IF(FIND($CH$2,Table1[Date5s]),ROW()),"")</f>
        <v/>
      </c>
      <c r="CJ123" s="1" t="e">
        <f t="shared" si="87"/>
        <v>#N/A</v>
      </c>
      <c r="CK123" s="1" t="e">
        <f t="shared" ca="1" si="65"/>
        <v>#N/A</v>
      </c>
      <c r="CL123" s="1" t="e">
        <f t="shared" ca="1" si="66"/>
        <v>#N/A</v>
      </c>
      <c r="CM123" s="1" t="e">
        <f t="shared" ca="1" si="67"/>
        <v>#N/A</v>
      </c>
      <c r="CN123" s="1" t="e">
        <f t="shared" ca="1" si="68"/>
        <v>#N/A</v>
      </c>
      <c r="CO123" s="1" t="e">
        <f t="shared" ca="1" si="69"/>
        <v>#N/A</v>
      </c>
      <c r="CP123" s="1" t="e">
        <f t="shared" ca="1" si="70"/>
        <v>#N/A</v>
      </c>
      <c r="CQ123" s="1" t="e">
        <f t="shared" ca="1" si="71"/>
        <v>#N/A</v>
      </c>
      <c r="CR123" s="1" t="e">
        <f t="shared" ca="1" si="72"/>
        <v>#N/A</v>
      </c>
      <c r="CS123" s="1" t="e">
        <f t="shared" ca="1" si="73"/>
        <v>#N/A</v>
      </c>
      <c r="CU123" s="1" t="e">
        <f t="shared" ca="1" si="88"/>
        <v>#N/A</v>
      </c>
      <c r="CV123" s="1" t="e">
        <f t="shared" ca="1" si="74"/>
        <v>#N/A</v>
      </c>
      <c r="CW123" s="1" t="e">
        <f t="shared" ca="1" si="75"/>
        <v>#N/A</v>
      </c>
      <c r="CX123" s="1" t="e">
        <f t="shared" ca="1" si="76"/>
        <v>#N/A</v>
      </c>
      <c r="DI123" s="1" t="str">
        <f>IFERROR(IF(FIND(1920,Table1[Date 10s]),ROW()),"")</f>
        <v/>
      </c>
      <c r="DJ123" s="1" t="str">
        <f t="shared" ca="1" si="77"/>
        <v/>
      </c>
      <c r="DM123" s="1" t="str">
        <f>IFERROR(IF(FIND(1930,Table1[Date 10s]),ROW()),"")</f>
        <v/>
      </c>
      <c r="DN123" s="1" t="str">
        <f t="shared" ca="1" si="78"/>
        <v/>
      </c>
      <c r="DQ123" s="1" t="str">
        <f>IFERROR(IF(FIND(1940,Table1[Date 10s]),ROW()),"")</f>
        <v/>
      </c>
      <c r="DR123" s="1" t="str">
        <f t="shared" ca="1" si="79"/>
        <v/>
      </c>
      <c r="DU123" s="1" t="str">
        <f>IFERROR(IF(FIND(1950,Table1[Date 10s]),ROW()),"")</f>
        <v/>
      </c>
      <c r="DV123" s="1" t="str">
        <f t="shared" ca="1" si="80"/>
        <v/>
      </c>
      <c r="DY123" s="1" t="str">
        <f>IFERROR(IF(FIND(1960,Table1[Date 10s]),ROW()),"")</f>
        <v/>
      </c>
      <c r="DZ123" s="1" t="str">
        <f t="shared" ca="1" si="81"/>
        <v/>
      </c>
      <c r="EC123" s="1" t="str">
        <f>IFERROR(IF(FIND(1970,Table1[Date 10s]),ROW()),"")</f>
        <v/>
      </c>
      <c r="ED123" s="1" t="str">
        <f t="shared" ca="1" si="82"/>
        <v/>
      </c>
      <c r="EG123" s="1">
        <f>IFERROR(IF(FIND(1980,Table1[Date 10s]),ROW()),"")</f>
        <v>123</v>
      </c>
      <c r="EH123" s="1" t="str">
        <f t="shared" ca="1" si="83"/>
        <v/>
      </c>
      <c r="EK123" s="1" t="str">
        <f>IFERROR(IF(FIND(1990,Table1[Date 10s]),ROW()),"")</f>
        <v/>
      </c>
      <c r="EL123" s="1" t="str">
        <f t="shared" ca="1" si="84"/>
        <v/>
      </c>
      <c r="EO123" s="1" t="str">
        <f>IFERROR(IF(FIND(2000,Table1[Date 10s]),ROW()),"")</f>
        <v/>
      </c>
      <c r="EP123" s="1" t="str">
        <f t="shared" ca="1" si="85"/>
        <v/>
      </c>
      <c r="ES123" s="1" t="str">
        <f>IFERROR(IF(FIND(2010,Table1[Date 10s]),ROW()),"")</f>
        <v/>
      </c>
      <c r="ET123" s="1" t="str">
        <f t="shared" ca="1" si="86"/>
        <v/>
      </c>
      <c r="EU123" s="1"/>
    </row>
    <row r="124" spans="1:151">
      <c r="A124" s="1">
        <v>123</v>
      </c>
      <c r="B124" s="1">
        <v>8.1999999999999993</v>
      </c>
      <c r="C124" s="1" t="s">
        <v>318</v>
      </c>
      <c r="D124" s="1" t="s">
        <v>319</v>
      </c>
      <c r="E124" s="1">
        <v>1941</v>
      </c>
      <c r="F124" s="1">
        <v>1940</v>
      </c>
      <c r="G124" s="1">
        <v>1940</v>
      </c>
      <c r="H124" s="1" t="s">
        <v>135</v>
      </c>
      <c r="I124" s="2">
        <v>81135</v>
      </c>
      <c r="K124" s="1">
        <f t="shared" si="64"/>
        <v>8.1999999999999993</v>
      </c>
      <c r="L124" s="3">
        <f>Table1[[#This Row],[Votes]]</f>
        <v>81135</v>
      </c>
      <c r="CI124" s="1" t="str">
        <f>IFERROR(IF(FIND($CH$2,Table1[Date5s]),ROW()),"")</f>
        <v/>
      </c>
      <c r="CJ124" s="1" t="e">
        <f t="shared" si="87"/>
        <v>#N/A</v>
      </c>
      <c r="CK124" s="1" t="e">
        <f t="shared" ca="1" si="65"/>
        <v>#N/A</v>
      </c>
      <c r="CL124" s="1" t="e">
        <f t="shared" ca="1" si="66"/>
        <v>#N/A</v>
      </c>
      <c r="CM124" s="1" t="e">
        <f t="shared" ca="1" si="67"/>
        <v>#N/A</v>
      </c>
      <c r="CN124" s="1" t="e">
        <f t="shared" ca="1" si="68"/>
        <v>#N/A</v>
      </c>
      <c r="CO124" s="1" t="e">
        <f t="shared" ca="1" si="69"/>
        <v>#N/A</v>
      </c>
      <c r="CP124" s="1" t="e">
        <f t="shared" ca="1" si="70"/>
        <v>#N/A</v>
      </c>
      <c r="CQ124" s="1" t="e">
        <f t="shared" ca="1" si="71"/>
        <v>#N/A</v>
      </c>
      <c r="CR124" s="1" t="e">
        <f t="shared" ca="1" si="72"/>
        <v>#N/A</v>
      </c>
      <c r="CS124" s="1" t="e">
        <f t="shared" ca="1" si="73"/>
        <v>#N/A</v>
      </c>
      <c r="CU124" s="1" t="e">
        <f t="shared" ca="1" si="88"/>
        <v>#N/A</v>
      </c>
      <c r="CV124" s="1" t="e">
        <f t="shared" ca="1" si="74"/>
        <v>#N/A</v>
      </c>
      <c r="CW124" s="1" t="e">
        <f t="shared" ca="1" si="75"/>
        <v>#N/A</v>
      </c>
      <c r="CX124" s="1" t="e">
        <f t="shared" ca="1" si="76"/>
        <v>#N/A</v>
      </c>
      <c r="DI124" s="1" t="str">
        <f>IFERROR(IF(FIND(1920,Table1[Date 10s]),ROW()),"")</f>
        <v/>
      </c>
      <c r="DJ124" s="1" t="str">
        <f t="shared" ca="1" si="77"/>
        <v/>
      </c>
      <c r="DM124" s="1" t="str">
        <f>IFERROR(IF(FIND(1930,Table1[Date 10s]),ROW()),"")</f>
        <v/>
      </c>
      <c r="DN124" s="1" t="str">
        <f t="shared" ca="1" si="78"/>
        <v/>
      </c>
      <c r="DQ124" s="1">
        <f>IFERROR(IF(FIND(1940,Table1[Date 10s]),ROW()),"")</f>
        <v>124</v>
      </c>
      <c r="DR124" s="1" t="str">
        <f t="shared" ca="1" si="79"/>
        <v/>
      </c>
      <c r="DU124" s="1" t="str">
        <f>IFERROR(IF(FIND(1950,Table1[Date 10s]),ROW()),"")</f>
        <v/>
      </c>
      <c r="DV124" s="1" t="str">
        <f t="shared" ca="1" si="80"/>
        <v/>
      </c>
      <c r="DY124" s="1" t="str">
        <f>IFERROR(IF(FIND(1960,Table1[Date 10s]),ROW()),"")</f>
        <v/>
      </c>
      <c r="DZ124" s="1" t="str">
        <f t="shared" ca="1" si="81"/>
        <v/>
      </c>
      <c r="EC124" s="1" t="str">
        <f>IFERROR(IF(FIND(1970,Table1[Date 10s]),ROW()),"")</f>
        <v/>
      </c>
      <c r="ED124" s="1" t="str">
        <f t="shared" ca="1" si="82"/>
        <v/>
      </c>
      <c r="EG124" s="1" t="str">
        <f>IFERROR(IF(FIND(1980,Table1[Date 10s]),ROW()),"")</f>
        <v/>
      </c>
      <c r="EH124" s="1" t="str">
        <f t="shared" ca="1" si="83"/>
        <v/>
      </c>
      <c r="EK124" s="1" t="str">
        <f>IFERROR(IF(FIND(1990,Table1[Date 10s]),ROW()),"")</f>
        <v/>
      </c>
      <c r="EL124" s="1" t="str">
        <f t="shared" ca="1" si="84"/>
        <v/>
      </c>
      <c r="EO124" s="1" t="str">
        <f>IFERROR(IF(FIND(2000,Table1[Date 10s]),ROW()),"")</f>
        <v/>
      </c>
      <c r="EP124" s="1" t="str">
        <f t="shared" ca="1" si="85"/>
        <v/>
      </c>
      <c r="ES124" s="1" t="str">
        <f>IFERROR(IF(FIND(2010,Table1[Date 10s]),ROW()),"")</f>
        <v/>
      </c>
      <c r="ET124" s="1" t="str">
        <f t="shared" ca="1" si="86"/>
        <v/>
      </c>
      <c r="EU124" s="1"/>
    </row>
    <row r="125" spans="1:151">
      <c r="A125" s="1">
        <v>124</v>
      </c>
      <c r="B125" s="1">
        <v>8.1999999999999993</v>
      </c>
      <c r="C125" s="1" t="s">
        <v>320</v>
      </c>
      <c r="D125" s="1" t="s">
        <v>321</v>
      </c>
      <c r="E125" s="1">
        <v>1921</v>
      </c>
      <c r="F125" s="1">
        <v>1920</v>
      </c>
      <c r="G125" s="1">
        <v>1920</v>
      </c>
      <c r="H125" s="1" t="s">
        <v>322</v>
      </c>
      <c r="I125" s="2">
        <v>35316</v>
      </c>
      <c r="K125" s="1">
        <f t="shared" si="64"/>
        <v>8.1999999999999993</v>
      </c>
      <c r="L125" s="3">
        <f>Table1[[#This Row],[Votes]]</f>
        <v>35316</v>
      </c>
      <c r="CI125" s="1" t="str">
        <f>IFERROR(IF(FIND($CH$2,Table1[Date5s]),ROW()),"")</f>
        <v/>
      </c>
      <c r="CJ125" s="1" t="e">
        <f t="shared" si="87"/>
        <v>#N/A</v>
      </c>
      <c r="CK125" s="1" t="e">
        <f t="shared" ca="1" si="65"/>
        <v>#N/A</v>
      </c>
      <c r="CL125" s="1" t="e">
        <f t="shared" ca="1" si="66"/>
        <v>#N/A</v>
      </c>
      <c r="CM125" s="1" t="e">
        <f t="shared" ca="1" si="67"/>
        <v>#N/A</v>
      </c>
      <c r="CN125" s="1" t="e">
        <f t="shared" ca="1" si="68"/>
        <v>#N/A</v>
      </c>
      <c r="CO125" s="1" t="e">
        <f t="shared" ca="1" si="69"/>
        <v>#N/A</v>
      </c>
      <c r="CP125" s="1" t="e">
        <f t="shared" ca="1" si="70"/>
        <v>#N/A</v>
      </c>
      <c r="CQ125" s="1" t="e">
        <f t="shared" ca="1" si="71"/>
        <v>#N/A</v>
      </c>
      <c r="CR125" s="1" t="e">
        <f t="shared" ca="1" si="72"/>
        <v>#N/A</v>
      </c>
      <c r="CS125" s="1" t="e">
        <f t="shared" ca="1" si="73"/>
        <v>#N/A</v>
      </c>
      <c r="CU125" s="1" t="e">
        <f t="shared" ca="1" si="88"/>
        <v>#N/A</v>
      </c>
      <c r="CV125" s="1" t="e">
        <f t="shared" ca="1" si="74"/>
        <v>#N/A</v>
      </c>
      <c r="CW125" s="1" t="e">
        <f t="shared" ca="1" si="75"/>
        <v>#N/A</v>
      </c>
      <c r="CX125" s="1" t="e">
        <f t="shared" ca="1" si="76"/>
        <v>#N/A</v>
      </c>
      <c r="DI125" s="1">
        <f>IFERROR(IF(FIND(1920,Table1[Date 10s]),ROW()),"")</f>
        <v>125</v>
      </c>
      <c r="DJ125" s="1" t="str">
        <f t="shared" ca="1" si="77"/>
        <v/>
      </c>
      <c r="DM125" s="1" t="str">
        <f>IFERROR(IF(FIND(1930,Table1[Date 10s]),ROW()),"")</f>
        <v/>
      </c>
      <c r="DN125" s="1" t="str">
        <f t="shared" ca="1" si="78"/>
        <v/>
      </c>
      <c r="DQ125" s="1" t="str">
        <f>IFERROR(IF(FIND(1940,Table1[Date 10s]),ROW()),"")</f>
        <v/>
      </c>
      <c r="DR125" s="1" t="str">
        <f t="shared" ca="1" si="79"/>
        <v/>
      </c>
      <c r="DU125" s="1" t="str">
        <f>IFERROR(IF(FIND(1950,Table1[Date 10s]),ROW()),"")</f>
        <v/>
      </c>
      <c r="DV125" s="1" t="str">
        <f t="shared" ca="1" si="80"/>
        <v/>
      </c>
      <c r="DY125" s="1" t="str">
        <f>IFERROR(IF(FIND(1960,Table1[Date 10s]),ROW()),"")</f>
        <v/>
      </c>
      <c r="DZ125" s="1" t="str">
        <f t="shared" ca="1" si="81"/>
        <v/>
      </c>
      <c r="EC125" s="1" t="str">
        <f>IFERROR(IF(FIND(1970,Table1[Date 10s]),ROW()),"")</f>
        <v/>
      </c>
      <c r="ED125" s="1" t="str">
        <f t="shared" ca="1" si="82"/>
        <v/>
      </c>
      <c r="EG125" s="1" t="str">
        <f>IFERROR(IF(FIND(1980,Table1[Date 10s]),ROW()),"")</f>
        <v/>
      </c>
      <c r="EH125" s="1" t="str">
        <f t="shared" ca="1" si="83"/>
        <v/>
      </c>
      <c r="EK125" s="1" t="str">
        <f>IFERROR(IF(FIND(1990,Table1[Date 10s]),ROW()),"")</f>
        <v/>
      </c>
      <c r="EL125" s="1" t="str">
        <f t="shared" ca="1" si="84"/>
        <v/>
      </c>
      <c r="EO125" s="1" t="str">
        <f>IFERROR(IF(FIND(2000,Table1[Date 10s]),ROW()),"")</f>
        <v/>
      </c>
      <c r="EP125" s="1" t="str">
        <f t="shared" ca="1" si="85"/>
        <v/>
      </c>
      <c r="ES125" s="1" t="str">
        <f>IFERROR(IF(FIND(2010,Table1[Date 10s]),ROW()),"")</f>
        <v/>
      </c>
      <c r="ET125" s="1" t="str">
        <f t="shared" ca="1" si="86"/>
        <v/>
      </c>
      <c r="EU125" s="1"/>
    </row>
    <row r="126" spans="1:151">
      <c r="A126" s="1">
        <v>125</v>
      </c>
      <c r="B126" s="1">
        <v>8.1999999999999993</v>
      </c>
      <c r="C126" s="1" t="s">
        <v>323</v>
      </c>
      <c r="D126" s="1" t="s">
        <v>324</v>
      </c>
      <c r="E126" s="1">
        <v>1982</v>
      </c>
      <c r="F126" s="1">
        <v>1980</v>
      </c>
      <c r="G126" s="1">
        <v>1980</v>
      </c>
      <c r="H126" s="1" t="s">
        <v>325</v>
      </c>
      <c r="I126" s="2">
        <v>326683</v>
      </c>
      <c r="K126" s="1">
        <f t="shared" si="64"/>
        <v>8.1999999999999993</v>
      </c>
      <c r="L126" s="3">
        <f>Table1[[#This Row],[Votes]]</f>
        <v>326683</v>
      </c>
      <c r="CI126" s="1" t="str">
        <f>IFERROR(IF(FIND($CH$2,Table1[Date5s]),ROW()),"")</f>
        <v/>
      </c>
      <c r="CJ126" s="1" t="e">
        <f t="shared" si="87"/>
        <v>#N/A</v>
      </c>
      <c r="CK126" s="1" t="e">
        <f t="shared" ca="1" si="65"/>
        <v>#N/A</v>
      </c>
      <c r="CL126" s="1" t="e">
        <f t="shared" ca="1" si="66"/>
        <v>#N/A</v>
      </c>
      <c r="CM126" s="1" t="e">
        <f t="shared" ca="1" si="67"/>
        <v>#N/A</v>
      </c>
      <c r="CN126" s="1" t="e">
        <f t="shared" ca="1" si="68"/>
        <v>#N/A</v>
      </c>
      <c r="CO126" s="1" t="e">
        <f t="shared" ca="1" si="69"/>
        <v>#N/A</v>
      </c>
      <c r="CP126" s="1" t="e">
        <f t="shared" ca="1" si="70"/>
        <v>#N/A</v>
      </c>
      <c r="CQ126" s="1" t="e">
        <f t="shared" ca="1" si="71"/>
        <v>#N/A</v>
      </c>
      <c r="CR126" s="1" t="e">
        <f t="shared" ca="1" si="72"/>
        <v>#N/A</v>
      </c>
      <c r="CS126" s="1" t="e">
        <f t="shared" ca="1" si="73"/>
        <v>#N/A</v>
      </c>
      <c r="CU126" s="1" t="e">
        <f t="shared" ca="1" si="88"/>
        <v>#N/A</v>
      </c>
      <c r="CV126" s="1" t="e">
        <f t="shared" ca="1" si="74"/>
        <v>#N/A</v>
      </c>
      <c r="CW126" s="1" t="e">
        <f t="shared" ca="1" si="75"/>
        <v>#N/A</v>
      </c>
      <c r="CX126" s="1" t="e">
        <f t="shared" ca="1" si="76"/>
        <v>#N/A</v>
      </c>
      <c r="DI126" s="1" t="str">
        <f>IFERROR(IF(FIND(1920,Table1[Date 10s]),ROW()),"")</f>
        <v/>
      </c>
      <c r="DJ126" s="1" t="str">
        <f t="shared" ca="1" si="77"/>
        <v/>
      </c>
      <c r="DM126" s="1" t="str">
        <f>IFERROR(IF(FIND(1930,Table1[Date 10s]),ROW()),"")</f>
        <v/>
      </c>
      <c r="DN126" s="1" t="str">
        <f t="shared" ca="1" si="78"/>
        <v/>
      </c>
      <c r="DQ126" s="1" t="str">
        <f>IFERROR(IF(FIND(1940,Table1[Date 10s]),ROW()),"")</f>
        <v/>
      </c>
      <c r="DR126" s="1" t="str">
        <f t="shared" ca="1" si="79"/>
        <v/>
      </c>
      <c r="DU126" s="1" t="str">
        <f>IFERROR(IF(FIND(1950,Table1[Date 10s]),ROW()),"")</f>
        <v/>
      </c>
      <c r="DV126" s="1" t="str">
        <f t="shared" ca="1" si="80"/>
        <v/>
      </c>
      <c r="DY126" s="1" t="str">
        <f>IFERROR(IF(FIND(1960,Table1[Date 10s]),ROW()),"")</f>
        <v/>
      </c>
      <c r="DZ126" s="1" t="str">
        <f t="shared" ca="1" si="81"/>
        <v/>
      </c>
      <c r="EC126" s="1" t="str">
        <f>IFERROR(IF(FIND(1970,Table1[Date 10s]),ROW()),"")</f>
        <v/>
      </c>
      <c r="ED126" s="1" t="str">
        <f t="shared" ca="1" si="82"/>
        <v/>
      </c>
      <c r="EG126" s="1">
        <f>IFERROR(IF(FIND(1980,Table1[Date 10s]),ROW()),"")</f>
        <v>126</v>
      </c>
      <c r="EH126" s="1" t="str">
        <f t="shared" ca="1" si="83"/>
        <v/>
      </c>
      <c r="EK126" s="1" t="str">
        <f>IFERROR(IF(FIND(1990,Table1[Date 10s]),ROW()),"")</f>
        <v/>
      </c>
      <c r="EL126" s="1" t="str">
        <f t="shared" ca="1" si="84"/>
        <v/>
      </c>
      <c r="EO126" s="1" t="str">
        <f>IFERROR(IF(FIND(2000,Table1[Date 10s]),ROW()),"")</f>
        <v/>
      </c>
      <c r="EP126" s="1" t="str">
        <f t="shared" ca="1" si="85"/>
        <v/>
      </c>
      <c r="ES126" s="1" t="str">
        <f>IFERROR(IF(FIND(2010,Table1[Date 10s]),ROW()),"")</f>
        <v/>
      </c>
      <c r="ET126" s="1" t="str">
        <f t="shared" ca="1" si="86"/>
        <v/>
      </c>
      <c r="EU126" s="1"/>
    </row>
    <row r="127" spans="1:151">
      <c r="A127" s="1">
        <v>126</v>
      </c>
      <c r="B127" s="1">
        <v>8.1999999999999993</v>
      </c>
      <c r="C127" s="1" t="s">
        <v>326</v>
      </c>
      <c r="D127" s="1" t="s">
        <v>327</v>
      </c>
      <c r="E127" s="1">
        <v>1957</v>
      </c>
      <c r="F127" s="1">
        <v>1955</v>
      </c>
      <c r="G127" s="1">
        <v>1950</v>
      </c>
      <c r="H127" s="1" t="s">
        <v>28</v>
      </c>
      <c r="I127" s="2">
        <v>41744</v>
      </c>
      <c r="K127" s="1">
        <f t="shared" si="64"/>
        <v>8.1999999999999993</v>
      </c>
      <c r="L127" s="3">
        <f>Table1[[#This Row],[Votes]]</f>
        <v>41744</v>
      </c>
      <c r="CI127" s="1" t="str">
        <f>IFERROR(IF(FIND($CH$2,Table1[Date5s]),ROW()),"")</f>
        <v/>
      </c>
      <c r="CJ127" s="1" t="e">
        <f t="shared" si="87"/>
        <v>#N/A</v>
      </c>
      <c r="CK127" s="1" t="e">
        <f t="shared" ca="1" si="65"/>
        <v>#N/A</v>
      </c>
      <c r="CL127" s="1" t="e">
        <f t="shared" ca="1" si="66"/>
        <v>#N/A</v>
      </c>
      <c r="CM127" s="1" t="e">
        <f t="shared" ca="1" si="67"/>
        <v>#N/A</v>
      </c>
      <c r="CN127" s="1" t="e">
        <f t="shared" ca="1" si="68"/>
        <v>#N/A</v>
      </c>
      <c r="CO127" s="1" t="e">
        <f t="shared" ca="1" si="69"/>
        <v>#N/A</v>
      </c>
      <c r="CP127" s="1" t="e">
        <f t="shared" ca="1" si="70"/>
        <v>#N/A</v>
      </c>
      <c r="CQ127" s="1" t="e">
        <f t="shared" ca="1" si="71"/>
        <v>#N/A</v>
      </c>
      <c r="CR127" s="1" t="e">
        <f t="shared" ca="1" si="72"/>
        <v>#N/A</v>
      </c>
      <c r="CS127" s="1" t="e">
        <f t="shared" ca="1" si="73"/>
        <v>#N/A</v>
      </c>
      <c r="CU127" s="1" t="e">
        <f t="shared" ca="1" si="88"/>
        <v>#N/A</v>
      </c>
      <c r="CV127" s="1" t="e">
        <f t="shared" ca="1" si="74"/>
        <v>#N/A</v>
      </c>
      <c r="CW127" s="1" t="e">
        <f t="shared" ca="1" si="75"/>
        <v>#N/A</v>
      </c>
      <c r="CX127" s="1" t="e">
        <f t="shared" ca="1" si="76"/>
        <v>#N/A</v>
      </c>
      <c r="DI127" s="1" t="str">
        <f>IFERROR(IF(FIND(1920,Table1[Date 10s]),ROW()),"")</f>
        <v/>
      </c>
      <c r="DJ127" s="1" t="str">
        <f t="shared" ca="1" si="77"/>
        <v/>
      </c>
      <c r="DM127" s="1" t="str">
        <f>IFERROR(IF(FIND(1930,Table1[Date 10s]),ROW()),"")</f>
        <v/>
      </c>
      <c r="DN127" s="1" t="str">
        <f t="shared" ca="1" si="78"/>
        <v/>
      </c>
      <c r="DQ127" s="1" t="str">
        <f>IFERROR(IF(FIND(1940,Table1[Date 10s]),ROW()),"")</f>
        <v/>
      </c>
      <c r="DR127" s="1" t="str">
        <f t="shared" ca="1" si="79"/>
        <v/>
      </c>
      <c r="DU127" s="1">
        <f>IFERROR(IF(FIND(1950,Table1[Date 10s]),ROW()),"")</f>
        <v>127</v>
      </c>
      <c r="DV127" s="1" t="str">
        <f t="shared" ca="1" si="80"/>
        <v/>
      </c>
      <c r="DY127" s="1" t="str">
        <f>IFERROR(IF(FIND(1960,Table1[Date 10s]),ROW()),"")</f>
        <v/>
      </c>
      <c r="DZ127" s="1" t="str">
        <f t="shared" ca="1" si="81"/>
        <v/>
      </c>
      <c r="EC127" s="1" t="str">
        <f>IFERROR(IF(FIND(1970,Table1[Date 10s]),ROW()),"")</f>
        <v/>
      </c>
      <c r="ED127" s="1" t="str">
        <f t="shared" ca="1" si="82"/>
        <v/>
      </c>
      <c r="EG127" s="1" t="str">
        <f>IFERROR(IF(FIND(1980,Table1[Date 10s]),ROW()),"")</f>
        <v/>
      </c>
      <c r="EH127" s="1" t="str">
        <f t="shared" ca="1" si="83"/>
        <v/>
      </c>
      <c r="EK127" s="1" t="str">
        <f>IFERROR(IF(FIND(1990,Table1[Date 10s]),ROW()),"")</f>
        <v/>
      </c>
      <c r="EL127" s="1" t="str">
        <f t="shared" ca="1" si="84"/>
        <v/>
      </c>
      <c r="EO127" s="1" t="str">
        <f>IFERROR(IF(FIND(2000,Table1[Date 10s]),ROW()),"")</f>
        <v/>
      </c>
      <c r="EP127" s="1" t="str">
        <f t="shared" ca="1" si="85"/>
        <v/>
      </c>
      <c r="ES127" s="1" t="str">
        <f>IFERROR(IF(FIND(2010,Table1[Date 10s]),ROW()),"")</f>
        <v/>
      </c>
      <c r="ET127" s="1" t="str">
        <f t="shared" ca="1" si="86"/>
        <v/>
      </c>
      <c r="EU127" s="1"/>
    </row>
    <row r="128" spans="1:151">
      <c r="A128" s="1">
        <v>127</v>
      </c>
      <c r="B128" s="1">
        <v>8.1999999999999993</v>
      </c>
      <c r="C128" s="1" t="s">
        <v>328</v>
      </c>
      <c r="D128" s="1" t="s">
        <v>329</v>
      </c>
      <c r="E128" s="1">
        <v>1940</v>
      </c>
      <c r="F128" s="1">
        <v>1940</v>
      </c>
      <c r="G128" s="1">
        <v>1940</v>
      </c>
      <c r="H128" s="1" t="s">
        <v>184</v>
      </c>
      <c r="I128" s="2">
        <v>61069</v>
      </c>
      <c r="K128" s="1">
        <f t="shared" si="64"/>
        <v>8.1999999999999993</v>
      </c>
      <c r="L128" s="3">
        <f>Table1[[#This Row],[Votes]]</f>
        <v>61069</v>
      </c>
      <c r="CI128" s="1" t="str">
        <f>IFERROR(IF(FIND($CH$2,Table1[Date5s]),ROW()),"")</f>
        <v/>
      </c>
      <c r="CJ128" s="1" t="e">
        <f t="shared" si="87"/>
        <v>#N/A</v>
      </c>
      <c r="CK128" s="1" t="e">
        <f t="shared" ca="1" si="65"/>
        <v>#N/A</v>
      </c>
      <c r="CL128" s="1" t="e">
        <f t="shared" ca="1" si="66"/>
        <v>#N/A</v>
      </c>
      <c r="CM128" s="1" t="e">
        <f t="shared" ca="1" si="67"/>
        <v>#N/A</v>
      </c>
      <c r="CN128" s="1" t="e">
        <f t="shared" ca="1" si="68"/>
        <v>#N/A</v>
      </c>
      <c r="CO128" s="1" t="e">
        <f t="shared" ca="1" si="69"/>
        <v>#N/A</v>
      </c>
      <c r="CP128" s="1" t="e">
        <f t="shared" ca="1" si="70"/>
        <v>#N/A</v>
      </c>
      <c r="CQ128" s="1" t="e">
        <f t="shared" ca="1" si="71"/>
        <v>#N/A</v>
      </c>
      <c r="CR128" s="1" t="e">
        <f t="shared" ca="1" si="72"/>
        <v>#N/A</v>
      </c>
      <c r="CS128" s="1" t="e">
        <f t="shared" ca="1" si="73"/>
        <v>#N/A</v>
      </c>
      <c r="CU128" s="1" t="e">
        <f t="shared" ca="1" si="88"/>
        <v>#N/A</v>
      </c>
      <c r="CV128" s="1" t="e">
        <f t="shared" ca="1" si="74"/>
        <v>#N/A</v>
      </c>
      <c r="CW128" s="1" t="e">
        <f t="shared" ca="1" si="75"/>
        <v>#N/A</v>
      </c>
      <c r="CX128" s="1" t="e">
        <f t="shared" ca="1" si="76"/>
        <v>#N/A</v>
      </c>
      <c r="DI128" s="1" t="str">
        <f>IFERROR(IF(FIND(1920,Table1[Date 10s]),ROW()),"")</f>
        <v/>
      </c>
      <c r="DJ128" s="1" t="str">
        <f t="shared" ca="1" si="77"/>
        <v/>
      </c>
      <c r="DM128" s="1" t="str">
        <f>IFERROR(IF(FIND(1930,Table1[Date 10s]),ROW()),"")</f>
        <v/>
      </c>
      <c r="DN128" s="1" t="str">
        <f t="shared" ca="1" si="78"/>
        <v/>
      </c>
      <c r="DQ128" s="1">
        <f>IFERROR(IF(FIND(1940,Table1[Date 10s]),ROW()),"")</f>
        <v>128</v>
      </c>
      <c r="DR128" s="1" t="str">
        <f t="shared" ca="1" si="79"/>
        <v/>
      </c>
      <c r="DU128" s="1" t="str">
        <f>IFERROR(IF(FIND(1950,Table1[Date 10s]),ROW()),"")</f>
        <v/>
      </c>
      <c r="DV128" s="1" t="str">
        <f t="shared" ca="1" si="80"/>
        <v/>
      </c>
      <c r="DY128" s="1" t="str">
        <f>IFERROR(IF(FIND(1960,Table1[Date 10s]),ROW()),"")</f>
        <v/>
      </c>
      <c r="DZ128" s="1" t="str">
        <f t="shared" ca="1" si="81"/>
        <v/>
      </c>
      <c r="EC128" s="1" t="str">
        <f>IFERROR(IF(FIND(1970,Table1[Date 10s]),ROW()),"")</f>
        <v/>
      </c>
      <c r="ED128" s="1" t="str">
        <f t="shared" ca="1" si="82"/>
        <v/>
      </c>
      <c r="EG128" s="1" t="str">
        <f>IFERROR(IF(FIND(1980,Table1[Date 10s]),ROW()),"")</f>
        <v/>
      </c>
      <c r="EH128" s="1" t="str">
        <f t="shared" ca="1" si="83"/>
        <v/>
      </c>
      <c r="EK128" s="1" t="str">
        <f>IFERROR(IF(FIND(1990,Table1[Date 10s]),ROW()),"")</f>
        <v/>
      </c>
      <c r="EL128" s="1" t="str">
        <f t="shared" ca="1" si="84"/>
        <v/>
      </c>
      <c r="EO128" s="1" t="str">
        <f>IFERROR(IF(FIND(2000,Table1[Date 10s]),ROW()),"")</f>
        <v/>
      </c>
      <c r="EP128" s="1" t="str">
        <f t="shared" ca="1" si="85"/>
        <v/>
      </c>
      <c r="ES128" s="1" t="str">
        <f>IFERROR(IF(FIND(2010,Table1[Date 10s]),ROW()),"")</f>
        <v/>
      </c>
      <c r="ET128" s="1" t="str">
        <f t="shared" ca="1" si="86"/>
        <v/>
      </c>
      <c r="EU128" s="1"/>
    </row>
    <row r="129" spans="1:151">
      <c r="A129" s="1">
        <v>128</v>
      </c>
      <c r="B129" s="1">
        <v>8.1999999999999993</v>
      </c>
      <c r="C129" s="1" t="s">
        <v>330</v>
      </c>
      <c r="D129" s="1" t="s">
        <v>331</v>
      </c>
      <c r="E129" s="1">
        <v>1983</v>
      </c>
      <c r="F129" s="1">
        <v>1980</v>
      </c>
      <c r="G129" s="1">
        <v>1980</v>
      </c>
      <c r="H129" s="1" t="s">
        <v>220</v>
      </c>
      <c r="I129" s="2">
        <v>344351</v>
      </c>
      <c r="K129" s="1">
        <f t="shared" ref="K129:K192" si="89">B129</f>
        <v>8.1999999999999993</v>
      </c>
      <c r="L129" s="3">
        <f>Table1[[#This Row],[Votes]]</f>
        <v>344351</v>
      </c>
      <c r="CI129" s="1" t="str">
        <f>IFERROR(IF(FIND($CH$2,Table1[Date5s]),ROW()),"")</f>
        <v/>
      </c>
      <c r="CJ129" s="1" t="e">
        <f t="shared" si="87"/>
        <v>#N/A</v>
      </c>
      <c r="CK129" s="1" t="e">
        <f t="shared" ca="1" si="65"/>
        <v>#N/A</v>
      </c>
      <c r="CL129" s="1" t="e">
        <f t="shared" ca="1" si="66"/>
        <v>#N/A</v>
      </c>
      <c r="CM129" s="1" t="e">
        <f t="shared" ca="1" si="67"/>
        <v>#N/A</v>
      </c>
      <c r="CN129" s="1" t="e">
        <f t="shared" ca="1" si="68"/>
        <v>#N/A</v>
      </c>
      <c r="CO129" s="1" t="e">
        <f t="shared" ca="1" si="69"/>
        <v>#N/A</v>
      </c>
      <c r="CP129" s="1" t="e">
        <f t="shared" ca="1" si="70"/>
        <v>#N/A</v>
      </c>
      <c r="CQ129" s="1" t="e">
        <f t="shared" ca="1" si="71"/>
        <v>#N/A</v>
      </c>
      <c r="CR129" s="1" t="e">
        <f t="shared" ca="1" si="72"/>
        <v>#N/A</v>
      </c>
      <c r="CS129" s="1" t="e">
        <f t="shared" ca="1" si="73"/>
        <v>#N/A</v>
      </c>
      <c r="CU129" s="1" t="e">
        <f t="shared" ca="1" si="88"/>
        <v>#N/A</v>
      </c>
      <c r="CV129" s="1" t="e">
        <f t="shared" ca="1" si="74"/>
        <v>#N/A</v>
      </c>
      <c r="CW129" s="1" t="e">
        <f t="shared" ca="1" si="75"/>
        <v>#N/A</v>
      </c>
      <c r="CX129" s="1" t="e">
        <f t="shared" ca="1" si="76"/>
        <v>#N/A</v>
      </c>
      <c r="DI129" s="1" t="str">
        <f>IFERROR(IF(FIND(1920,Table1[Date 10s]),ROW()),"")</f>
        <v/>
      </c>
      <c r="DJ129" s="1" t="str">
        <f t="shared" ca="1" si="77"/>
        <v/>
      </c>
      <c r="DM129" s="1" t="str">
        <f>IFERROR(IF(FIND(1930,Table1[Date 10s]),ROW()),"")</f>
        <v/>
      </c>
      <c r="DN129" s="1" t="str">
        <f t="shared" ca="1" si="78"/>
        <v/>
      </c>
      <c r="DQ129" s="1" t="str">
        <f>IFERROR(IF(FIND(1940,Table1[Date 10s]),ROW()),"")</f>
        <v/>
      </c>
      <c r="DR129" s="1" t="str">
        <f t="shared" ca="1" si="79"/>
        <v/>
      </c>
      <c r="DU129" s="1" t="str">
        <f>IFERROR(IF(FIND(1950,Table1[Date 10s]),ROW()),"")</f>
        <v/>
      </c>
      <c r="DV129" s="1" t="str">
        <f t="shared" ca="1" si="80"/>
        <v/>
      </c>
      <c r="DY129" s="1" t="str">
        <f>IFERROR(IF(FIND(1960,Table1[Date 10s]),ROW()),"")</f>
        <v/>
      </c>
      <c r="DZ129" s="1" t="str">
        <f t="shared" ca="1" si="81"/>
        <v/>
      </c>
      <c r="EC129" s="1" t="str">
        <f>IFERROR(IF(FIND(1970,Table1[Date 10s]),ROW()),"")</f>
        <v/>
      </c>
      <c r="ED129" s="1" t="str">
        <f t="shared" ca="1" si="82"/>
        <v/>
      </c>
      <c r="EG129" s="1">
        <f>IFERROR(IF(FIND(1980,Table1[Date 10s]),ROW()),"")</f>
        <v>129</v>
      </c>
      <c r="EH129" s="1" t="str">
        <f t="shared" ca="1" si="83"/>
        <v/>
      </c>
      <c r="EK129" s="1" t="str">
        <f>IFERROR(IF(FIND(1990,Table1[Date 10s]),ROW()),"")</f>
        <v/>
      </c>
      <c r="EL129" s="1" t="str">
        <f t="shared" ca="1" si="84"/>
        <v/>
      </c>
      <c r="EO129" s="1" t="str">
        <f>IFERROR(IF(FIND(2000,Table1[Date 10s]),ROW()),"")</f>
        <v/>
      </c>
      <c r="EP129" s="1" t="str">
        <f t="shared" ca="1" si="85"/>
        <v/>
      </c>
      <c r="ES129" s="1" t="str">
        <f>IFERROR(IF(FIND(2010,Table1[Date 10s]),ROW()),"")</f>
        <v/>
      </c>
      <c r="ET129" s="1" t="str">
        <f t="shared" ca="1" si="86"/>
        <v/>
      </c>
      <c r="EU129" s="1"/>
    </row>
    <row r="130" spans="1:151">
      <c r="A130" s="1">
        <v>129</v>
      </c>
      <c r="B130" s="1">
        <v>8.1999999999999993</v>
      </c>
      <c r="C130" s="1" t="s">
        <v>332</v>
      </c>
      <c r="D130" s="1" t="s">
        <v>333</v>
      </c>
      <c r="E130" s="1">
        <v>1952</v>
      </c>
      <c r="F130" s="1">
        <v>1950</v>
      </c>
      <c r="G130" s="1">
        <v>1950</v>
      </c>
      <c r="H130" s="1" t="s">
        <v>235</v>
      </c>
      <c r="I130" s="2">
        <v>27215</v>
      </c>
      <c r="K130" s="1">
        <f t="shared" si="89"/>
        <v>8.1999999999999993</v>
      </c>
      <c r="L130" s="3">
        <f>Table1[[#This Row],[Votes]]</f>
        <v>27215</v>
      </c>
      <c r="CI130" s="1" t="str">
        <f>IFERROR(IF(FIND($CH$2,Table1[Date5s]),ROW()),"")</f>
        <v/>
      </c>
      <c r="CJ130" s="1" t="e">
        <f t="shared" si="87"/>
        <v>#N/A</v>
      </c>
      <c r="CK130" s="1" t="e">
        <f t="shared" ref="CK130:CK193" ca="1" si="90">IFERROR(OFFSET(A$1,$CJ130-1,),NA())</f>
        <v>#N/A</v>
      </c>
      <c r="CL130" s="1" t="e">
        <f t="shared" ref="CL130:CL193" ca="1" si="91">IFERROR(OFFSET(B$1,$CJ130-1,),NA())</f>
        <v>#N/A</v>
      </c>
      <c r="CM130" s="1" t="e">
        <f t="shared" ref="CM130:CM193" ca="1" si="92">IFERROR(OFFSET(C$1,$CJ130-1,),NA())</f>
        <v>#N/A</v>
      </c>
      <c r="CN130" s="1" t="e">
        <f t="shared" ref="CN130:CN193" ca="1" si="93">IFERROR(OFFSET(D$1,$CJ130-1,),NA())</f>
        <v>#N/A</v>
      </c>
      <c r="CO130" s="1" t="e">
        <f t="shared" ref="CO130:CO193" ca="1" si="94">IFERROR(OFFSET(E$1,$CJ130-1,),NA())</f>
        <v>#N/A</v>
      </c>
      <c r="CP130" s="1" t="e">
        <f t="shared" ref="CP130:CP193" ca="1" si="95">IFERROR(OFFSET(F$1,$CJ130-1,),NA())</f>
        <v>#N/A</v>
      </c>
      <c r="CQ130" s="1" t="e">
        <f t="shared" ref="CQ130:CQ193" ca="1" si="96">IFERROR(OFFSET(G$1,$CJ130-1,),NA())</f>
        <v>#N/A</v>
      </c>
      <c r="CR130" s="1" t="e">
        <f t="shared" ref="CR130:CR193" ca="1" si="97">IFERROR(OFFSET(H$1,$CJ130-1,),NA())</f>
        <v>#N/A</v>
      </c>
      <c r="CS130" s="1" t="e">
        <f t="shared" ref="CS130:CS193" ca="1" si="98">IFERROR(OFFSET(I$1,$CJ130-1,),NA())</f>
        <v>#N/A</v>
      </c>
      <c r="CU130" s="1" t="e">
        <f t="shared" ca="1" si="88"/>
        <v>#N/A</v>
      </c>
      <c r="CV130" s="1" t="e">
        <f t="shared" ref="CV130:CV193" ca="1" si="99">CO130</f>
        <v>#N/A</v>
      </c>
      <c r="CW130" s="1" t="e">
        <f t="shared" ref="CW130:CW193" ca="1" si="100">CL130</f>
        <v>#N/A</v>
      </c>
      <c r="CX130" s="1" t="e">
        <f t="shared" ref="CX130:CX193" ca="1" si="101">CS130</f>
        <v>#N/A</v>
      </c>
      <c r="DI130" s="1" t="str">
        <f>IFERROR(IF(FIND(1920,Table1[Date 10s]),ROW()),"")</f>
        <v/>
      </c>
      <c r="DJ130" s="1" t="str">
        <f t="shared" ref="DJ130:DJ193" ca="1" si="102">IFERROR(OFFSET($B$1,(IFERROR(SMALL(DI$2:DI$251,ROW()-1),""))-1,,),"")</f>
        <v/>
      </c>
      <c r="DM130" s="1" t="str">
        <f>IFERROR(IF(FIND(1930,Table1[Date 10s]),ROW()),"")</f>
        <v/>
      </c>
      <c r="DN130" s="1" t="str">
        <f t="shared" ref="DN130:DN193" ca="1" si="103">IFERROR(OFFSET($B$1,(IFERROR(SMALL(DM$2:DM$251,ROW()-1),""))-1,,),"")</f>
        <v/>
      </c>
      <c r="DQ130" s="1" t="str">
        <f>IFERROR(IF(FIND(1940,Table1[Date 10s]),ROW()),"")</f>
        <v/>
      </c>
      <c r="DR130" s="1" t="str">
        <f t="shared" ref="DR130:DR193" ca="1" si="104">IFERROR(OFFSET($B$1,(IFERROR(SMALL(DQ$2:DQ$251,ROW()-1),""))-1,,),"")</f>
        <v/>
      </c>
      <c r="DU130" s="1">
        <f>IFERROR(IF(FIND(1950,Table1[Date 10s]),ROW()),"")</f>
        <v>130</v>
      </c>
      <c r="DV130" s="1" t="str">
        <f t="shared" ref="DV130:DV193" ca="1" si="105">IFERROR(OFFSET($B$1,(IFERROR(SMALL(DU$2:DU$251,ROW()-1),""))-1,,),"")</f>
        <v/>
      </c>
      <c r="DY130" s="1" t="str">
        <f>IFERROR(IF(FIND(1960,Table1[Date 10s]),ROW()),"")</f>
        <v/>
      </c>
      <c r="DZ130" s="1" t="str">
        <f t="shared" ref="DZ130:DZ193" ca="1" si="106">IFERROR(OFFSET($B$1,(IFERROR(SMALL(DY$2:DY$251,ROW()-1),""))-1,,),"")</f>
        <v/>
      </c>
      <c r="EC130" s="1" t="str">
        <f>IFERROR(IF(FIND(1970,Table1[Date 10s]),ROW()),"")</f>
        <v/>
      </c>
      <c r="ED130" s="1" t="str">
        <f t="shared" ref="ED130:ED193" ca="1" si="107">IFERROR(OFFSET($B$1,(IFERROR(SMALL(EC$2:EC$251,ROW()-1),""))-1,,),"")</f>
        <v/>
      </c>
      <c r="EG130" s="1" t="str">
        <f>IFERROR(IF(FIND(1980,Table1[Date 10s]),ROW()),"")</f>
        <v/>
      </c>
      <c r="EH130" s="1" t="str">
        <f t="shared" ref="EH130:EH193" ca="1" si="108">IFERROR(OFFSET($B$1,(IFERROR(SMALL(EG$2:EG$251,ROW()-1),""))-1,,),"")</f>
        <v/>
      </c>
      <c r="EK130" s="1" t="str">
        <f>IFERROR(IF(FIND(1990,Table1[Date 10s]),ROW()),"")</f>
        <v/>
      </c>
      <c r="EL130" s="1" t="str">
        <f t="shared" ref="EL130:EL193" ca="1" si="109">IFERROR(OFFSET($B$1,(IFERROR(SMALL(EK$2:EK$251,ROW()-1),""))-1,,),"")</f>
        <v/>
      </c>
      <c r="EO130" s="1" t="str">
        <f>IFERROR(IF(FIND(2000,Table1[Date 10s]),ROW()),"")</f>
        <v/>
      </c>
      <c r="EP130" s="1" t="str">
        <f t="shared" ref="EP130:EP193" ca="1" si="110">IFERROR(OFFSET($B$1,(IFERROR(SMALL(EO$2:EO$251,ROW()-1),""))-1,,),"")</f>
        <v/>
      </c>
      <c r="ES130" s="1" t="str">
        <f>IFERROR(IF(FIND(2010,Table1[Date 10s]),ROW()),"")</f>
        <v/>
      </c>
      <c r="ET130" s="1" t="str">
        <f t="shared" ref="ET130:ET193" ca="1" si="111">IFERROR(OFFSET($B$1,(IFERROR(SMALL(ES$2:ES$251,ROW()-1),""))-1,,),"")</f>
        <v/>
      </c>
      <c r="EU130" s="1"/>
    </row>
    <row r="131" spans="1:151">
      <c r="A131" s="1">
        <v>130</v>
      </c>
      <c r="B131" s="1">
        <v>8.1999999999999993</v>
      </c>
      <c r="C131" s="1" t="s">
        <v>334</v>
      </c>
      <c r="D131" s="1" t="s">
        <v>335</v>
      </c>
      <c r="E131" s="1">
        <v>1985</v>
      </c>
      <c r="F131" s="1">
        <v>1985</v>
      </c>
      <c r="G131" s="1">
        <v>1980</v>
      </c>
      <c r="H131" s="1" t="s">
        <v>132</v>
      </c>
      <c r="I131" s="2">
        <v>55197</v>
      </c>
      <c r="K131" s="1">
        <f t="shared" si="89"/>
        <v>8.1999999999999993</v>
      </c>
      <c r="L131" s="3">
        <f>Table1[[#This Row],[Votes]]</f>
        <v>55197</v>
      </c>
      <c r="CI131" s="1" t="str">
        <f>IFERROR(IF(FIND($CH$2,Table1[Date5s]),ROW()),"")</f>
        <v/>
      </c>
      <c r="CJ131" s="1" t="e">
        <f t="shared" ref="CJ131:CJ194" si="112">IFERROR(SMALL($CI$2:$CI$251,ROW()-1),NA())</f>
        <v>#N/A</v>
      </c>
      <c r="CK131" s="1" t="e">
        <f t="shared" ca="1" si="90"/>
        <v>#N/A</v>
      </c>
      <c r="CL131" s="1" t="e">
        <f t="shared" ca="1" si="91"/>
        <v>#N/A</v>
      </c>
      <c r="CM131" s="1" t="e">
        <f t="shared" ca="1" si="92"/>
        <v>#N/A</v>
      </c>
      <c r="CN131" s="1" t="e">
        <f t="shared" ca="1" si="93"/>
        <v>#N/A</v>
      </c>
      <c r="CO131" s="1" t="e">
        <f t="shared" ca="1" si="94"/>
        <v>#N/A</v>
      </c>
      <c r="CP131" s="1" t="e">
        <f t="shared" ca="1" si="95"/>
        <v>#N/A</v>
      </c>
      <c r="CQ131" s="1" t="e">
        <f t="shared" ca="1" si="96"/>
        <v>#N/A</v>
      </c>
      <c r="CR131" s="1" t="e">
        <f t="shared" ca="1" si="97"/>
        <v>#N/A</v>
      </c>
      <c r="CS131" s="1" t="e">
        <f t="shared" ca="1" si="98"/>
        <v>#N/A</v>
      </c>
      <c r="CU131" s="1" t="e">
        <f t="shared" ref="CU131:CU194" ca="1" si="113">IF(CK131="","","("&amp;CK131&amp;") "&amp;CN131)</f>
        <v>#N/A</v>
      </c>
      <c r="CV131" s="1" t="e">
        <f t="shared" ca="1" si="99"/>
        <v>#N/A</v>
      </c>
      <c r="CW131" s="1" t="e">
        <f t="shared" ca="1" si="100"/>
        <v>#N/A</v>
      </c>
      <c r="CX131" s="1" t="e">
        <f t="shared" ca="1" si="101"/>
        <v>#N/A</v>
      </c>
      <c r="DI131" s="1" t="str">
        <f>IFERROR(IF(FIND(1920,Table1[Date 10s]),ROW()),"")</f>
        <v/>
      </c>
      <c r="DJ131" s="1" t="str">
        <f t="shared" ca="1" si="102"/>
        <v/>
      </c>
      <c r="DM131" s="1" t="str">
        <f>IFERROR(IF(FIND(1930,Table1[Date 10s]),ROW()),"")</f>
        <v/>
      </c>
      <c r="DN131" s="1" t="str">
        <f t="shared" ca="1" si="103"/>
        <v/>
      </c>
      <c r="DQ131" s="1" t="str">
        <f>IFERROR(IF(FIND(1940,Table1[Date 10s]),ROW()),"")</f>
        <v/>
      </c>
      <c r="DR131" s="1" t="str">
        <f t="shared" ca="1" si="104"/>
        <v/>
      </c>
      <c r="DU131" s="1" t="str">
        <f>IFERROR(IF(FIND(1950,Table1[Date 10s]),ROW()),"")</f>
        <v/>
      </c>
      <c r="DV131" s="1" t="str">
        <f t="shared" ca="1" si="105"/>
        <v/>
      </c>
      <c r="DY131" s="1" t="str">
        <f>IFERROR(IF(FIND(1960,Table1[Date 10s]),ROW()),"")</f>
        <v/>
      </c>
      <c r="DZ131" s="1" t="str">
        <f t="shared" ca="1" si="106"/>
        <v/>
      </c>
      <c r="EC131" s="1" t="str">
        <f>IFERROR(IF(FIND(1970,Table1[Date 10s]),ROW()),"")</f>
        <v/>
      </c>
      <c r="ED131" s="1" t="str">
        <f t="shared" ca="1" si="107"/>
        <v/>
      </c>
      <c r="EG131" s="1">
        <f>IFERROR(IF(FIND(1980,Table1[Date 10s]),ROW()),"")</f>
        <v>131</v>
      </c>
      <c r="EH131" s="1" t="str">
        <f t="shared" ca="1" si="108"/>
        <v/>
      </c>
      <c r="EK131" s="1" t="str">
        <f>IFERROR(IF(FIND(1990,Table1[Date 10s]),ROW()),"")</f>
        <v/>
      </c>
      <c r="EL131" s="1" t="str">
        <f t="shared" ca="1" si="109"/>
        <v/>
      </c>
      <c r="EO131" s="1" t="str">
        <f>IFERROR(IF(FIND(2000,Table1[Date 10s]),ROW()),"")</f>
        <v/>
      </c>
      <c r="EP131" s="1" t="str">
        <f t="shared" ca="1" si="110"/>
        <v/>
      </c>
      <c r="ES131" s="1" t="str">
        <f>IFERROR(IF(FIND(2010,Table1[Date 10s]),ROW()),"")</f>
        <v/>
      </c>
      <c r="ET131" s="1" t="str">
        <f t="shared" ca="1" si="111"/>
        <v/>
      </c>
      <c r="EU131" s="1"/>
    </row>
    <row r="132" spans="1:151">
      <c r="A132" s="1">
        <v>131</v>
      </c>
      <c r="B132" s="1">
        <v>8.1999999999999993</v>
      </c>
      <c r="C132" s="1" t="s">
        <v>336</v>
      </c>
      <c r="D132" s="1" t="s">
        <v>337</v>
      </c>
      <c r="E132" s="1">
        <v>1996</v>
      </c>
      <c r="F132" s="1">
        <v>1995</v>
      </c>
      <c r="G132" s="1">
        <v>1990</v>
      </c>
      <c r="H132" s="1" t="s">
        <v>338</v>
      </c>
      <c r="I132" s="2">
        <v>285542</v>
      </c>
      <c r="K132" s="1">
        <f t="shared" si="89"/>
        <v>8.1999999999999993</v>
      </c>
      <c r="L132" s="3">
        <f>Table1[[#This Row],[Votes]]</f>
        <v>285542</v>
      </c>
      <c r="CI132" s="1" t="str">
        <f>IFERROR(IF(FIND($CH$2,Table1[Date5s]),ROW()),"")</f>
        <v/>
      </c>
      <c r="CJ132" s="1" t="e">
        <f t="shared" si="112"/>
        <v>#N/A</v>
      </c>
      <c r="CK132" s="1" t="e">
        <f t="shared" ca="1" si="90"/>
        <v>#N/A</v>
      </c>
      <c r="CL132" s="1" t="e">
        <f t="shared" ca="1" si="91"/>
        <v>#N/A</v>
      </c>
      <c r="CM132" s="1" t="e">
        <f t="shared" ca="1" si="92"/>
        <v>#N/A</v>
      </c>
      <c r="CN132" s="1" t="e">
        <f t="shared" ca="1" si="93"/>
        <v>#N/A</v>
      </c>
      <c r="CO132" s="1" t="e">
        <f t="shared" ca="1" si="94"/>
        <v>#N/A</v>
      </c>
      <c r="CP132" s="1" t="e">
        <f t="shared" ca="1" si="95"/>
        <v>#N/A</v>
      </c>
      <c r="CQ132" s="1" t="e">
        <f t="shared" ca="1" si="96"/>
        <v>#N/A</v>
      </c>
      <c r="CR132" s="1" t="e">
        <f t="shared" ca="1" si="97"/>
        <v>#N/A</v>
      </c>
      <c r="CS132" s="1" t="e">
        <f t="shared" ca="1" si="98"/>
        <v>#N/A</v>
      </c>
      <c r="CU132" s="1" t="e">
        <f t="shared" ca="1" si="113"/>
        <v>#N/A</v>
      </c>
      <c r="CV132" s="1" t="e">
        <f t="shared" ca="1" si="99"/>
        <v>#N/A</v>
      </c>
      <c r="CW132" s="1" t="e">
        <f t="shared" ca="1" si="100"/>
        <v>#N/A</v>
      </c>
      <c r="CX132" s="1" t="e">
        <f t="shared" ca="1" si="101"/>
        <v>#N/A</v>
      </c>
      <c r="DI132" s="1" t="str">
        <f>IFERROR(IF(FIND(1920,Table1[Date 10s]),ROW()),"")</f>
        <v/>
      </c>
      <c r="DJ132" s="1" t="str">
        <f t="shared" ca="1" si="102"/>
        <v/>
      </c>
      <c r="DM132" s="1" t="str">
        <f>IFERROR(IF(FIND(1930,Table1[Date 10s]),ROW()),"")</f>
        <v/>
      </c>
      <c r="DN132" s="1" t="str">
        <f t="shared" ca="1" si="103"/>
        <v/>
      </c>
      <c r="DQ132" s="1" t="str">
        <f>IFERROR(IF(FIND(1940,Table1[Date 10s]),ROW()),"")</f>
        <v/>
      </c>
      <c r="DR132" s="1" t="str">
        <f t="shared" ca="1" si="104"/>
        <v/>
      </c>
      <c r="DU132" s="1" t="str">
        <f>IFERROR(IF(FIND(1950,Table1[Date 10s]),ROW()),"")</f>
        <v/>
      </c>
      <c r="DV132" s="1" t="str">
        <f t="shared" ca="1" si="105"/>
        <v/>
      </c>
      <c r="DY132" s="1" t="str">
        <f>IFERROR(IF(FIND(1960,Table1[Date 10s]),ROW()),"")</f>
        <v/>
      </c>
      <c r="DZ132" s="1" t="str">
        <f t="shared" ca="1" si="106"/>
        <v/>
      </c>
      <c r="EC132" s="1" t="str">
        <f>IFERROR(IF(FIND(1970,Table1[Date 10s]),ROW()),"")</f>
        <v/>
      </c>
      <c r="ED132" s="1" t="str">
        <f t="shared" ca="1" si="107"/>
        <v/>
      </c>
      <c r="EG132" s="1" t="str">
        <f>IFERROR(IF(FIND(1980,Table1[Date 10s]),ROW()),"")</f>
        <v/>
      </c>
      <c r="EH132" s="1" t="str">
        <f t="shared" ca="1" si="108"/>
        <v/>
      </c>
      <c r="EK132" s="1">
        <f>IFERROR(IF(FIND(1990,Table1[Date 10s]),ROW()),"")</f>
        <v>132</v>
      </c>
      <c r="EL132" s="1" t="str">
        <f t="shared" ca="1" si="109"/>
        <v/>
      </c>
      <c r="EO132" s="1" t="str">
        <f>IFERROR(IF(FIND(2000,Table1[Date 10s]),ROW()),"")</f>
        <v/>
      </c>
      <c r="EP132" s="1" t="str">
        <f t="shared" ca="1" si="110"/>
        <v/>
      </c>
      <c r="ES132" s="1" t="str">
        <f>IFERROR(IF(FIND(2010,Table1[Date 10s]),ROW()),"")</f>
        <v/>
      </c>
      <c r="ET132" s="1" t="str">
        <f t="shared" ca="1" si="111"/>
        <v/>
      </c>
      <c r="EU132" s="1"/>
    </row>
    <row r="133" spans="1:151">
      <c r="A133" s="1">
        <v>132</v>
      </c>
      <c r="B133" s="1">
        <v>8.1999999999999993</v>
      </c>
      <c r="C133" s="1" t="s">
        <v>339</v>
      </c>
      <c r="D133" s="1" t="s">
        <v>340</v>
      </c>
      <c r="E133" s="1">
        <v>2008</v>
      </c>
      <c r="F133" s="1">
        <v>2005</v>
      </c>
      <c r="G133" s="1">
        <v>2000</v>
      </c>
      <c r="H133" s="1" t="s">
        <v>25</v>
      </c>
      <c r="I133" s="2">
        <v>367352</v>
      </c>
      <c r="K133" s="1">
        <f t="shared" si="89"/>
        <v>8.1999999999999993</v>
      </c>
      <c r="L133" s="3">
        <f>Table1[[#This Row],[Votes]]</f>
        <v>367352</v>
      </c>
      <c r="CI133" s="1" t="str">
        <f>IFERROR(IF(FIND($CH$2,Table1[Date5s]),ROW()),"")</f>
        <v/>
      </c>
      <c r="CJ133" s="1" t="e">
        <f t="shared" si="112"/>
        <v>#N/A</v>
      </c>
      <c r="CK133" s="1" t="e">
        <f t="shared" ca="1" si="90"/>
        <v>#N/A</v>
      </c>
      <c r="CL133" s="1" t="e">
        <f t="shared" ca="1" si="91"/>
        <v>#N/A</v>
      </c>
      <c r="CM133" s="1" t="e">
        <f t="shared" ca="1" si="92"/>
        <v>#N/A</v>
      </c>
      <c r="CN133" s="1" t="e">
        <f t="shared" ca="1" si="93"/>
        <v>#N/A</v>
      </c>
      <c r="CO133" s="1" t="e">
        <f t="shared" ca="1" si="94"/>
        <v>#N/A</v>
      </c>
      <c r="CP133" s="1" t="e">
        <f t="shared" ca="1" si="95"/>
        <v>#N/A</v>
      </c>
      <c r="CQ133" s="1" t="e">
        <f t="shared" ca="1" si="96"/>
        <v>#N/A</v>
      </c>
      <c r="CR133" s="1" t="e">
        <f t="shared" ca="1" si="97"/>
        <v>#N/A</v>
      </c>
      <c r="CS133" s="1" t="e">
        <f t="shared" ca="1" si="98"/>
        <v>#N/A</v>
      </c>
      <c r="CU133" s="1" t="e">
        <f t="shared" ca="1" si="113"/>
        <v>#N/A</v>
      </c>
      <c r="CV133" s="1" t="e">
        <f t="shared" ca="1" si="99"/>
        <v>#N/A</v>
      </c>
      <c r="CW133" s="1" t="e">
        <f t="shared" ca="1" si="100"/>
        <v>#N/A</v>
      </c>
      <c r="CX133" s="1" t="e">
        <f t="shared" ca="1" si="101"/>
        <v>#N/A</v>
      </c>
      <c r="DI133" s="1" t="str">
        <f>IFERROR(IF(FIND(1920,Table1[Date 10s]),ROW()),"")</f>
        <v/>
      </c>
      <c r="DJ133" s="1" t="str">
        <f t="shared" ca="1" si="102"/>
        <v/>
      </c>
      <c r="DM133" s="1" t="str">
        <f>IFERROR(IF(FIND(1930,Table1[Date 10s]),ROW()),"")</f>
        <v/>
      </c>
      <c r="DN133" s="1" t="str">
        <f t="shared" ca="1" si="103"/>
        <v/>
      </c>
      <c r="DQ133" s="1" t="str">
        <f>IFERROR(IF(FIND(1940,Table1[Date 10s]),ROW()),"")</f>
        <v/>
      </c>
      <c r="DR133" s="1" t="str">
        <f t="shared" ca="1" si="104"/>
        <v/>
      </c>
      <c r="DU133" s="1" t="str">
        <f>IFERROR(IF(FIND(1950,Table1[Date 10s]),ROW()),"")</f>
        <v/>
      </c>
      <c r="DV133" s="1" t="str">
        <f t="shared" ca="1" si="105"/>
        <v/>
      </c>
      <c r="DY133" s="1" t="str">
        <f>IFERROR(IF(FIND(1960,Table1[Date 10s]),ROW()),"")</f>
        <v/>
      </c>
      <c r="DZ133" s="1" t="str">
        <f t="shared" ca="1" si="106"/>
        <v/>
      </c>
      <c r="EC133" s="1" t="str">
        <f>IFERROR(IF(FIND(1970,Table1[Date 10s]),ROW()),"")</f>
        <v/>
      </c>
      <c r="ED133" s="1" t="str">
        <f t="shared" ca="1" si="107"/>
        <v/>
      </c>
      <c r="EG133" s="1" t="str">
        <f>IFERROR(IF(FIND(1980,Table1[Date 10s]),ROW()),"")</f>
        <v/>
      </c>
      <c r="EH133" s="1" t="str">
        <f t="shared" ca="1" si="108"/>
        <v/>
      </c>
      <c r="EK133" s="1" t="str">
        <f>IFERROR(IF(FIND(1990,Table1[Date 10s]),ROW()),"")</f>
        <v/>
      </c>
      <c r="EL133" s="1" t="str">
        <f t="shared" ca="1" si="109"/>
        <v/>
      </c>
      <c r="EO133" s="1">
        <f>IFERROR(IF(FIND(2000,Table1[Date 10s]),ROW()),"")</f>
        <v>133</v>
      </c>
      <c r="EP133" s="1" t="str">
        <f t="shared" ca="1" si="110"/>
        <v/>
      </c>
      <c r="ES133" s="1" t="str">
        <f>IFERROR(IF(FIND(2010,Table1[Date 10s]),ROW()),"")</f>
        <v/>
      </c>
      <c r="ET133" s="1" t="str">
        <f t="shared" ca="1" si="111"/>
        <v/>
      </c>
      <c r="EU133" s="1"/>
    </row>
    <row r="134" spans="1:151">
      <c r="A134" s="1">
        <v>133</v>
      </c>
      <c r="B134" s="1">
        <v>8.1999999999999993</v>
      </c>
      <c r="C134" s="1" t="s">
        <v>341</v>
      </c>
      <c r="D134" s="1" t="s">
        <v>342</v>
      </c>
      <c r="E134" s="1">
        <v>1958</v>
      </c>
      <c r="F134" s="1">
        <v>1955</v>
      </c>
      <c r="G134" s="1">
        <v>1950</v>
      </c>
      <c r="H134" s="1" t="s">
        <v>152</v>
      </c>
      <c r="I134" s="2">
        <v>52508</v>
      </c>
      <c r="K134" s="1">
        <f t="shared" si="89"/>
        <v>8.1999999999999993</v>
      </c>
      <c r="L134" s="3">
        <f>Table1[[#This Row],[Votes]]</f>
        <v>52508</v>
      </c>
      <c r="CI134" s="1" t="str">
        <f>IFERROR(IF(FIND($CH$2,Table1[Date5s]),ROW()),"")</f>
        <v/>
      </c>
      <c r="CJ134" s="1" t="e">
        <f t="shared" si="112"/>
        <v>#N/A</v>
      </c>
      <c r="CK134" s="1" t="e">
        <f t="shared" ca="1" si="90"/>
        <v>#N/A</v>
      </c>
      <c r="CL134" s="1" t="e">
        <f t="shared" ca="1" si="91"/>
        <v>#N/A</v>
      </c>
      <c r="CM134" s="1" t="e">
        <f t="shared" ca="1" si="92"/>
        <v>#N/A</v>
      </c>
      <c r="CN134" s="1" t="e">
        <f t="shared" ca="1" si="93"/>
        <v>#N/A</v>
      </c>
      <c r="CO134" s="1" t="e">
        <f t="shared" ca="1" si="94"/>
        <v>#N/A</v>
      </c>
      <c r="CP134" s="1" t="e">
        <f t="shared" ca="1" si="95"/>
        <v>#N/A</v>
      </c>
      <c r="CQ134" s="1" t="e">
        <f t="shared" ca="1" si="96"/>
        <v>#N/A</v>
      </c>
      <c r="CR134" s="1" t="e">
        <f t="shared" ca="1" si="97"/>
        <v>#N/A</v>
      </c>
      <c r="CS134" s="1" t="e">
        <f t="shared" ca="1" si="98"/>
        <v>#N/A</v>
      </c>
      <c r="CU134" s="1" t="e">
        <f t="shared" ca="1" si="113"/>
        <v>#N/A</v>
      </c>
      <c r="CV134" s="1" t="e">
        <f t="shared" ca="1" si="99"/>
        <v>#N/A</v>
      </c>
      <c r="CW134" s="1" t="e">
        <f t="shared" ca="1" si="100"/>
        <v>#N/A</v>
      </c>
      <c r="CX134" s="1" t="e">
        <f t="shared" ca="1" si="101"/>
        <v>#N/A</v>
      </c>
      <c r="DI134" s="1" t="str">
        <f>IFERROR(IF(FIND(1920,Table1[Date 10s]),ROW()),"")</f>
        <v/>
      </c>
      <c r="DJ134" s="1" t="str">
        <f t="shared" ca="1" si="102"/>
        <v/>
      </c>
      <c r="DM134" s="1" t="str">
        <f>IFERROR(IF(FIND(1930,Table1[Date 10s]),ROW()),"")</f>
        <v/>
      </c>
      <c r="DN134" s="1" t="str">
        <f t="shared" ca="1" si="103"/>
        <v/>
      </c>
      <c r="DQ134" s="1" t="str">
        <f>IFERROR(IF(FIND(1940,Table1[Date 10s]),ROW()),"")</f>
        <v/>
      </c>
      <c r="DR134" s="1" t="str">
        <f t="shared" ca="1" si="104"/>
        <v/>
      </c>
      <c r="DU134" s="1">
        <f>IFERROR(IF(FIND(1950,Table1[Date 10s]),ROW()),"")</f>
        <v>134</v>
      </c>
      <c r="DV134" s="1" t="str">
        <f t="shared" ca="1" si="105"/>
        <v/>
      </c>
      <c r="DY134" s="1" t="str">
        <f>IFERROR(IF(FIND(1960,Table1[Date 10s]),ROW()),"")</f>
        <v/>
      </c>
      <c r="DZ134" s="1" t="str">
        <f t="shared" ca="1" si="106"/>
        <v/>
      </c>
      <c r="EC134" s="1" t="str">
        <f>IFERROR(IF(FIND(1970,Table1[Date 10s]),ROW()),"")</f>
        <v/>
      </c>
      <c r="ED134" s="1" t="str">
        <f t="shared" ca="1" si="107"/>
        <v/>
      </c>
      <c r="EG134" s="1" t="str">
        <f>IFERROR(IF(FIND(1980,Table1[Date 10s]),ROW()),"")</f>
        <v/>
      </c>
      <c r="EH134" s="1" t="str">
        <f t="shared" ca="1" si="108"/>
        <v/>
      </c>
      <c r="EK134" s="1" t="str">
        <f>IFERROR(IF(FIND(1990,Table1[Date 10s]),ROW()),"")</f>
        <v/>
      </c>
      <c r="EL134" s="1" t="str">
        <f t="shared" ca="1" si="109"/>
        <v/>
      </c>
      <c r="EO134" s="1" t="str">
        <f>IFERROR(IF(FIND(2000,Table1[Date 10s]),ROW()),"")</f>
        <v/>
      </c>
      <c r="EP134" s="1" t="str">
        <f t="shared" ca="1" si="110"/>
        <v/>
      </c>
      <c r="ES134" s="1" t="str">
        <f>IFERROR(IF(FIND(2010,Table1[Date 10s]),ROW()),"")</f>
        <v/>
      </c>
      <c r="ET134" s="1" t="str">
        <f t="shared" ca="1" si="111"/>
        <v/>
      </c>
      <c r="EU134" s="1"/>
    </row>
    <row r="135" spans="1:151">
      <c r="A135" s="1">
        <v>134</v>
      </c>
      <c r="B135" s="1">
        <v>8.1999999999999993</v>
      </c>
      <c r="C135" s="1" t="s">
        <v>343</v>
      </c>
      <c r="D135" s="1" t="s">
        <v>344</v>
      </c>
      <c r="E135" s="1">
        <v>1998</v>
      </c>
      <c r="F135" s="1">
        <v>1995</v>
      </c>
      <c r="G135" s="1">
        <v>1990</v>
      </c>
      <c r="H135" s="1" t="s">
        <v>100</v>
      </c>
      <c r="I135" s="2">
        <v>348568</v>
      </c>
      <c r="K135" s="1">
        <f t="shared" si="89"/>
        <v>8.1999999999999993</v>
      </c>
      <c r="L135" s="3">
        <f>Table1[[#This Row],[Votes]]</f>
        <v>348568</v>
      </c>
      <c r="CI135" s="1" t="str">
        <f>IFERROR(IF(FIND($CH$2,Table1[Date5s]),ROW()),"")</f>
        <v/>
      </c>
      <c r="CJ135" s="1" t="e">
        <f t="shared" si="112"/>
        <v>#N/A</v>
      </c>
      <c r="CK135" s="1" t="e">
        <f t="shared" ca="1" si="90"/>
        <v>#N/A</v>
      </c>
      <c r="CL135" s="1" t="e">
        <f t="shared" ca="1" si="91"/>
        <v>#N/A</v>
      </c>
      <c r="CM135" s="1" t="e">
        <f t="shared" ca="1" si="92"/>
        <v>#N/A</v>
      </c>
      <c r="CN135" s="1" t="e">
        <f t="shared" ca="1" si="93"/>
        <v>#N/A</v>
      </c>
      <c r="CO135" s="1" t="e">
        <f t="shared" ca="1" si="94"/>
        <v>#N/A</v>
      </c>
      <c r="CP135" s="1" t="e">
        <f t="shared" ca="1" si="95"/>
        <v>#N/A</v>
      </c>
      <c r="CQ135" s="1" t="e">
        <f t="shared" ca="1" si="96"/>
        <v>#N/A</v>
      </c>
      <c r="CR135" s="1" t="e">
        <f t="shared" ca="1" si="97"/>
        <v>#N/A</v>
      </c>
      <c r="CS135" s="1" t="e">
        <f t="shared" ca="1" si="98"/>
        <v>#N/A</v>
      </c>
      <c r="CU135" s="1" t="e">
        <f t="shared" ca="1" si="113"/>
        <v>#N/A</v>
      </c>
      <c r="CV135" s="1" t="e">
        <f t="shared" ca="1" si="99"/>
        <v>#N/A</v>
      </c>
      <c r="CW135" s="1" t="e">
        <f t="shared" ca="1" si="100"/>
        <v>#N/A</v>
      </c>
      <c r="CX135" s="1" t="e">
        <f t="shared" ca="1" si="101"/>
        <v>#N/A</v>
      </c>
      <c r="DI135" s="1" t="str">
        <f>IFERROR(IF(FIND(1920,Table1[Date 10s]),ROW()),"")</f>
        <v/>
      </c>
      <c r="DJ135" s="1" t="str">
        <f t="shared" ca="1" si="102"/>
        <v/>
      </c>
      <c r="DM135" s="1" t="str">
        <f>IFERROR(IF(FIND(1930,Table1[Date 10s]),ROW()),"")</f>
        <v/>
      </c>
      <c r="DN135" s="1" t="str">
        <f t="shared" ca="1" si="103"/>
        <v/>
      </c>
      <c r="DQ135" s="1" t="str">
        <f>IFERROR(IF(FIND(1940,Table1[Date 10s]),ROW()),"")</f>
        <v/>
      </c>
      <c r="DR135" s="1" t="str">
        <f t="shared" ca="1" si="104"/>
        <v/>
      </c>
      <c r="DU135" s="1" t="str">
        <f>IFERROR(IF(FIND(1950,Table1[Date 10s]),ROW()),"")</f>
        <v/>
      </c>
      <c r="DV135" s="1" t="str">
        <f t="shared" ca="1" si="105"/>
        <v/>
      </c>
      <c r="DY135" s="1" t="str">
        <f>IFERROR(IF(FIND(1960,Table1[Date 10s]),ROW()),"")</f>
        <v/>
      </c>
      <c r="DZ135" s="1" t="str">
        <f t="shared" ca="1" si="106"/>
        <v/>
      </c>
      <c r="EC135" s="1" t="str">
        <f>IFERROR(IF(FIND(1970,Table1[Date 10s]),ROW()),"")</f>
        <v/>
      </c>
      <c r="ED135" s="1" t="str">
        <f t="shared" ca="1" si="107"/>
        <v/>
      </c>
      <c r="EG135" s="1" t="str">
        <f>IFERROR(IF(FIND(1980,Table1[Date 10s]),ROW()),"")</f>
        <v/>
      </c>
      <c r="EH135" s="1" t="str">
        <f t="shared" ca="1" si="108"/>
        <v/>
      </c>
      <c r="EK135" s="1">
        <f>IFERROR(IF(FIND(1990,Table1[Date 10s]),ROW()),"")</f>
        <v>135</v>
      </c>
      <c r="EL135" s="1" t="str">
        <f t="shared" ca="1" si="109"/>
        <v/>
      </c>
      <c r="EO135" s="1" t="str">
        <f>IFERROR(IF(FIND(2000,Table1[Date 10s]),ROW()),"")</f>
        <v/>
      </c>
      <c r="EP135" s="1" t="str">
        <f t="shared" ca="1" si="110"/>
        <v/>
      </c>
      <c r="ES135" s="1" t="str">
        <f>IFERROR(IF(FIND(2010,Table1[Date 10s]),ROW()),"")</f>
        <v/>
      </c>
      <c r="ET135" s="1" t="str">
        <f t="shared" ca="1" si="111"/>
        <v/>
      </c>
      <c r="EU135" s="1"/>
    </row>
    <row r="136" spans="1:151">
      <c r="A136" s="1">
        <v>135</v>
      </c>
      <c r="B136" s="1">
        <v>8.1999999999999993</v>
      </c>
      <c r="C136" s="1" t="s">
        <v>345</v>
      </c>
      <c r="D136" s="1" t="s">
        <v>346</v>
      </c>
      <c r="E136" s="1">
        <v>1925</v>
      </c>
      <c r="F136" s="1">
        <v>1925</v>
      </c>
      <c r="G136" s="1">
        <v>1920</v>
      </c>
      <c r="H136" s="1" t="s">
        <v>347</v>
      </c>
      <c r="I136" s="2">
        <v>41458</v>
      </c>
      <c r="K136" s="1">
        <f t="shared" si="89"/>
        <v>8.1999999999999993</v>
      </c>
      <c r="L136" s="3">
        <f>Table1[[#This Row],[Votes]]</f>
        <v>41458</v>
      </c>
      <c r="CI136" s="1" t="str">
        <f>IFERROR(IF(FIND($CH$2,Table1[Date5s]),ROW()),"")</f>
        <v/>
      </c>
      <c r="CJ136" s="1" t="e">
        <f t="shared" si="112"/>
        <v>#N/A</v>
      </c>
      <c r="CK136" s="1" t="e">
        <f t="shared" ca="1" si="90"/>
        <v>#N/A</v>
      </c>
      <c r="CL136" s="1" t="e">
        <f t="shared" ca="1" si="91"/>
        <v>#N/A</v>
      </c>
      <c r="CM136" s="1" t="e">
        <f t="shared" ca="1" si="92"/>
        <v>#N/A</v>
      </c>
      <c r="CN136" s="1" t="e">
        <f t="shared" ca="1" si="93"/>
        <v>#N/A</v>
      </c>
      <c r="CO136" s="1" t="e">
        <f t="shared" ca="1" si="94"/>
        <v>#N/A</v>
      </c>
      <c r="CP136" s="1" t="e">
        <f t="shared" ca="1" si="95"/>
        <v>#N/A</v>
      </c>
      <c r="CQ136" s="1" t="e">
        <f t="shared" ca="1" si="96"/>
        <v>#N/A</v>
      </c>
      <c r="CR136" s="1" t="e">
        <f t="shared" ca="1" si="97"/>
        <v>#N/A</v>
      </c>
      <c r="CS136" s="1" t="e">
        <f t="shared" ca="1" si="98"/>
        <v>#N/A</v>
      </c>
      <c r="CU136" s="1" t="e">
        <f t="shared" ca="1" si="113"/>
        <v>#N/A</v>
      </c>
      <c r="CV136" s="1" t="e">
        <f t="shared" ca="1" si="99"/>
        <v>#N/A</v>
      </c>
      <c r="CW136" s="1" t="e">
        <f t="shared" ca="1" si="100"/>
        <v>#N/A</v>
      </c>
      <c r="CX136" s="1" t="e">
        <f t="shared" ca="1" si="101"/>
        <v>#N/A</v>
      </c>
      <c r="DI136" s="1">
        <f>IFERROR(IF(FIND(1920,Table1[Date 10s]),ROW()),"")</f>
        <v>136</v>
      </c>
      <c r="DJ136" s="1" t="str">
        <f t="shared" ca="1" si="102"/>
        <v/>
      </c>
      <c r="DM136" s="1" t="str">
        <f>IFERROR(IF(FIND(1930,Table1[Date 10s]),ROW()),"")</f>
        <v/>
      </c>
      <c r="DN136" s="1" t="str">
        <f t="shared" ca="1" si="103"/>
        <v/>
      </c>
      <c r="DQ136" s="1" t="str">
        <f>IFERROR(IF(FIND(1940,Table1[Date 10s]),ROW()),"")</f>
        <v/>
      </c>
      <c r="DR136" s="1" t="str">
        <f t="shared" ca="1" si="104"/>
        <v/>
      </c>
      <c r="DU136" s="1" t="str">
        <f>IFERROR(IF(FIND(1950,Table1[Date 10s]),ROW()),"")</f>
        <v/>
      </c>
      <c r="DV136" s="1" t="str">
        <f t="shared" ca="1" si="105"/>
        <v/>
      </c>
      <c r="DY136" s="1" t="str">
        <f>IFERROR(IF(FIND(1960,Table1[Date 10s]),ROW()),"")</f>
        <v/>
      </c>
      <c r="DZ136" s="1" t="str">
        <f t="shared" ca="1" si="106"/>
        <v/>
      </c>
      <c r="EC136" s="1" t="str">
        <f>IFERROR(IF(FIND(1970,Table1[Date 10s]),ROW()),"")</f>
        <v/>
      </c>
      <c r="ED136" s="1" t="str">
        <f t="shared" ca="1" si="107"/>
        <v/>
      </c>
      <c r="EG136" s="1" t="str">
        <f>IFERROR(IF(FIND(1980,Table1[Date 10s]),ROW()),"")</f>
        <v/>
      </c>
      <c r="EH136" s="1" t="str">
        <f t="shared" ca="1" si="108"/>
        <v/>
      </c>
      <c r="EK136" s="1" t="str">
        <f>IFERROR(IF(FIND(1990,Table1[Date 10s]),ROW()),"")</f>
        <v/>
      </c>
      <c r="EL136" s="1" t="str">
        <f t="shared" ca="1" si="109"/>
        <v/>
      </c>
      <c r="EO136" s="1" t="str">
        <f>IFERROR(IF(FIND(2000,Table1[Date 10s]),ROW()),"")</f>
        <v/>
      </c>
      <c r="EP136" s="1" t="str">
        <f t="shared" ca="1" si="110"/>
        <v/>
      </c>
      <c r="ES136" s="1" t="str">
        <f>IFERROR(IF(FIND(2010,Table1[Date 10s]),ROW()),"")</f>
        <v/>
      </c>
      <c r="ET136" s="1" t="str">
        <f t="shared" ca="1" si="111"/>
        <v/>
      </c>
      <c r="EU136" s="1"/>
    </row>
    <row r="137" spans="1:151">
      <c r="A137" s="1">
        <v>136</v>
      </c>
      <c r="B137" s="1">
        <v>8.1999999999999993</v>
      </c>
      <c r="C137" s="1" t="s">
        <v>348</v>
      </c>
      <c r="D137" s="1" t="s">
        <v>349</v>
      </c>
      <c r="E137" s="1">
        <v>1978</v>
      </c>
      <c r="F137" s="1">
        <v>1975</v>
      </c>
      <c r="G137" s="1">
        <v>1970</v>
      </c>
      <c r="H137" s="1" t="s">
        <v>350</v>
      </c>
      <c r="I137" s="2">
        <v>161747</v>
      </c>
      <c r="K137" s="1">
        <f t="shared" si="89"/>
        <v>8.1999999999999993</v>
      </c>
      <c r="L137" s="3">
        <f>Table1[[#This Row],[Votes]]</f>
        <v>161747</v>
      </c>
      <c r="CI137" s="1">
        <f>IFERROR(IF(FIND($CH$2,Table1[Date5s]),ROW()),"")</f>
        <v>137</v>
      </c>
      <c r="CJ137" s="1" t="e">
        <f t="shared" si="112"/>
        <v>#N/A</v>
      </c>
      <c r="CK137" s="1" t="e">
        <f t="shared" ca="1" si="90"/>
        <v>#N/A</v>
      </c>
      <c r="CL137" s="1" t="e">
        <f t="shared" ca="1" si="91"/>
        <v>#N/A</v>
      </c>
      <c r="CM137" s="1" t="e">
        <f t="shared" ca="1" si="92"/>
        <v>#N/A</v>
      </c>
      <c r="CN137" s="1" t="e">
        <f t="shared" ca="1" si="93"/>
        <v>#N/A</v>
      </c>
      <c r="CO137" s="1" t="e">
        <f t="shared" ca="1" si="94"/>
        <v>#N/A</v>
      </c>
      <c r="CP137" s="1" t="e">
        <f t="shared" ca="1" si="95"/>
        <v>#N/A</v>
      </c>
      <c r="CQ137" s="1" t="e">
        <f t="shared" ca="1" si="96"/>
        <v>#N/A</v>
      </c>
      <c r="CR137" s="1" t="e">
        <f t="shared" ca="1" si="97"/>
        <v>#N/A</v>
      </c>
      <c r="CS137" s="1" t="e">
        <f t="shared" ca="1" si="98"/>
        <v>#N/A</v>
      </c>
      <c r="CU137" s="1" t="e">
        <f t="shared" ca="1" si="113"/>
        <v>#N/A</v>
      </c>
      <c r="CV137" s="1" t="e">
        <f t="shared" ca="1" si="99"/>
        <v>#N/A</v>
      </c>
      <c r="CW137" s="1" t="e">
        <f t="shared" ca="1" si="100"/>
        <v>#N/A</v>
      </c>
      <c r="CX137" s="1" t="e">
        <f t="shared" ca="1" si="101"/>
        <v>#N/A</v>
      </c>
      <c r="DI137" s="1" t="str">
        <f>IFERROR(IF(FIND(1920,Table1[Date 10s]),ROW()),"")</f>
        <v/>
      </c>
      <c r="DJ137" s="1" t="str">
        <f t="shared" ca="1" si="102"/>
        <v/>
      </c>
      <c r="DM137" s="1" t="str">
        <f>IFERROR(IF(FIND(1930,Table1[Date 10s]),ROW()),"")</f>
        <v/>
      </c>
      <c r="DN137" s="1" t="str">
        <f t="shared" ca="1" si="103"/>
        <v/>
      </c>
      <c r="DQ137" s="1" t="str">
        <f>IFERROR(IF(FIND(1940,Table1[Date 10s]),ROW()),"")</f>
        <v/>
      </c>
      <c r="DR137" s="1" t="str">
        <f t="shared" ca="1" si="104"/>
        <v/>
      </c>
      <c r="DU137" s="1" t="str">
        <f>IFERROR(IF(FIND(1950,Table1[Date 10s]),ROW()),"")</f>
        <v/>
      </c>
      <c r="DV137" s="1" t="str">
        <f t="shared" ca="1" si="105"/>
        <v/>
      </c>
      <c r="DY137" s="1" t="str">
        <f>IFERROR(IF(FIND(1960,Table1[Date 10s]),ROW()),"")</f>
        <v/>
      </c>
      <c r="DZ137" s="1" t="str">
        <f t="shared" ca="1" si="106"/>
        <v/>
      </c>
      <c r="EC137" s="1">
        <f>IFERROR(IF(FIND(1970,Table1[Date 10s]),ROW()),"")</f>
        <v>137</v>
      </c>
      <c r="ED137" s="1" t="str">
        <f t="shared" ca="1" si="107"/>
        <v/>
      </c>
      <c r="EG137" s="1" t="str">
        <f>IFERROR(IF(FIND(1980,Table1[Date 10s]),ROW()),"")</f>
        <v/>
      </c>
      <c r="EH137" s="1" t="str">
        <f t="shared" ca="1" si="108"/>
        <v/>
      </c>
      <c r="EK137" s="1" t="str">
        <f>IFERROR(IF(FIND(1990,Table1[Date 10s]),ROW()),"")</f>
        <v/>
      </c>
      <c r="EL137" s="1" t="str">
        <f t="shared" ca="1" si="109"/>
        <v/>
      </c>
      <c r="EO137" s="1" t="str">
        <f>IFERROR(IF(FIND(2000,Table1[Date 10s]),ROW()),"")</f>
        <v/>
      </c>
      <c r="EP137" s="1" t="str">
        <f t="shared" ca="1" si="110"/>
        <v/>
      </c>
      <c r="ES137" s="1" t="str">
        <f>IFERROR(IF(FIND(2010,Table1[Date 10s]),ROW()),"")</f>
        <v/>
      </c>
      <c r="ET137" s="1" t="str">
        <f t="shared" ca="1" si="111"/>
        <v/>
      </c>
      <c r="EU137" s="1"/>
    </row>
    <row r="138" spans="1:151">
      <c r="A138" s="1">
        <v>137</v>
      </c>
      <c r="B138" s="1">
        <v>8.1999999999999993</v>
      </c>
      <c r="C138" s="1" t="s">
        <v>351</v>
      </c>
      <c r="D138" s="1" t="s">
        <v>352</v>
      </c>
      <c r="E138" s="1">
        <v>1967</v>
      </c>
      <c r="F138" s="1">
        <v>1965</v>
      </c>
      <c r="G138" s="1">
        <v>1960</v>
      </c>
      <c r="H138" s="1" t="s">
        <v>353</v>
      </c>
      <c r="I138" s="2">
        <v>84470</v>
      </c>
      <c r="K138" s="1">
        <f t="shared" si="89"/>
        <v>8.1999999999999993</v>
      </c>
      <c r="L138" s="3">
        <f>Table1[[#This Row],[Votes]]</f>
        <v>84470</v>
      </c>
      <c r="CI138" s="1" t="str">
        <f>IFERROR(IF(FIND($CH$2,Table1[Date5s]),ROW()),"")</f>
        <v/>
      </c>
      <c r="CJ138" s="1" t="e">
        <f t="shared" si="112"/>
        <v>#N/A</v>
      </c>
      <c r="CK138" s="1" t="e">
        <f t="shared" ca="1" si="90"/>
        <v>#N/A</v>
      </c>
      <c r="CL138" s="1" t="e">
        <f t="shared" ca="1" si="91"/>
        <v>#N/A</v>
      </c>
      <c r="CM138" s="1" t="e">
        <f t="shared" ca="1" si="92"/>
        <v>#N/A</v>
      </c>
      <c r="CN138" s="1" t="e">
        <f t="shared" ca="1" si="93"/>
        <v>#N/A</v>
      </c>
      <c r="CO138" s="1" t="e">
        <f t="shared" ca="1" si="94"/>
        <v>#N/A</v>
      </c>
      <c r="CP138" s="1" t="e">
        <f t="shared" ca="1" si="95"/>
        <v>#N/A</v>
      </c>
      <c r="CQ138" s="1" t="e">
        <f t="shared" ca="1" si="96"/>
        <v>#N/A</v>
      </c>
      <c r="CR138" s="1" t="e">
        <f t="shared" ca="1" si="97"/>
        <v>#N/A</v>
      </c>
      <c r="CS138" s="1" t="e">
        <f t="shared" ca="1" si="98"/>
        <v>#N/A</v>
      </c>
      <c r="CU138" s="1" t="e">
        <f t="shared" ca="1" si="113"/>
        <v>#N/A</v>
      </c>
      <c r="CV138" s="1" t="e">
        <f t="shared" ca="1" si="99"/>
        <v>#N/A</v>
      </c>
      <c r="CW138" s="1" t="e">
        <f t="shared" ca="1" si="100"/>
        <v>#N/A</v>
      </c>
      <c r="CX138" s="1" t="e">
        <f t="shared" ca="1" si="101"/>
        <v>#N/A</v>
      </c>
      <c r="DI138" s="1" t="str">
        <f>IFERROR(IF(FIND(1920,Table1[Date 10s]),ROW()),"")</f>
        <v/>
      </c>
      <c r="DJ138" s="1" t="str">
        <f t="shared" ca="1" si="102"/>
        <v/>
      </c>
      <c r="DM138" s="1" t="str">
        <f>IFERROR(IF(FIND(1930,Table1[Date 10s]),ROW()),"")</f>
        <v/>
      </c>
      <c r="DN138" s="1" t="str">
        <f t="shared" ca="1" si="103"/>
        <v/>
      </c>
      <c r="DQ138" s="1" t="str">
        <f>IFERROR(IF(FIND(1940,Table1[Date 10s]),ROW()),"")</f>
        <v/>
      </c>
      <c r="DR138" s="1" t="str">
        <f t="shared" ca="1" si="104"/>
        <v/>
      </c>
      <c r="DU138" s="1" t="str">
        <f>IFERROR(IF(FIND(1950,Table1[Date 10s]),ROW()),"")</f>
        <v/>
      </c>
      <c r="DV138" s="1" t="str">
        <f t="shared" ca="1" si="105"/>
        <v/>
      </c>
      <c r="DY138" s="1">
        <f>IFERROR(IF(FIND(1960,Table1[Date 10s]),ROW()),"")</f>
        <v>138</v>
      </c>
      <c r="DZ138" s="1" t="str">
        <f t="shared" ca="1" si="106"/>
        <v/>
      </c>
      <c r="EC138" s="1" t="str">
        <f>IFERROR(IF(FIND(1970,Table1[Date 10s]),ROW()),"")</f>
        <v/>
      </c>
      <c r="ED138" s="1" t="str">
        <f t="shared" ca="1" si="107"/>
        <v/>
      </c>
      <c r="EG138" s="1" t="str">
        <f>IFERROR(IF(FIND(1980,Table1[Date 10s]),ROW()),"")</f>
        <v/>
      </c>
      <c r="EH138" s="1" t="str">
        <f t="shared" ca="1" si="108"/>
        <v/>
      </c>
      <c r="EK138" s="1" t="str">
        <f>IFERROR(IF(FIND(1990,Table1[Date 10s]),ROW()),"")</f>
        <v/>
      </c>
      <c r="EL138" s="1" t="str">
        <f t="shared" ca="1" si="109"/>
        <v/>
      </c>
      <c r="EO138" s="1" t="str">
        <f>IFERROR(IF(FIND(2000,Table1[Date 10s]),ROW()),"")</f>
        <v/>
      </c>
      <c r="EP138" s="1" t="str">
        <f t="shared" ca="1" si="110"/>
        <v/>
      </c>
      <c r="ES138" s="1" t="str">
        <f>IFERROR(IF(FIND(2010,Table1[Date 10s]),ROW()),"")</f>
        <v/>
      </c>
      <c r="ET138" s="1" t="str">
        <f t="shared" ca="1" si="111"/>
        <v/>
      </c>
      <c r="EU138" s="1"/>
    </row>
    <row r="139" spans="1:151">
      <c r="A139" s="1">
        <v>138</v>
      </c>
      <c r="B139" s="1">
        <v>8.1</v>
      </c>
      <c r="C139" s="1" t="s">
        <v>354</v>
      </c>
      <c r="D139" s="1" t="s">
        <v>355</v>
      </c>
      <c r="E139" s="1">
        <v>1934</v>
      </c>
      <c r="F139" s="1">
        <v>1930</v>
      </c>
      <c r="G139" s="1">
        <v>1930</v>
      </c>
      <c r="H139" s="1" t="s">
        <v>356</v>
      </c>
      <c r="I139" s="2">
        <v>43205</v>
      </c>
      <c r="K139" s="1">
        <f t="shared" si="89"/>
        <v>8.1</v>
      </c>
      <c r="L139" s="3">
        <f>Table1[[#This Row],[Votes]]</f>
        <v>43205</v>
      </c>
      <c r="CI139" s="1" t="str">
        <f>IFERROR(IF(FIND($CH$2,Table1[Date5s]),ROW()),"")</f>
        <v/>
      </c>
      <c r="CJ139" s="1" t="e">
        <f t="shared" si="112"/>
        <v>#N/A</v>
      </c>
      <c r="CK139" s="1" t="e">
        <f t="shared" ca="1" si="90"/>
        <v>#N/A</v>
      </c>
      <c r="CL139" s="1" t="e">
        <f t="shared" ca="1" si="91"/>
        <v>#N/A</v>
      </c>
      <c r="CM139" s="1" t="e">
        <f t="shared" ca="1" si="92"/>
        <v>#N/A</v>
      </c>
      <c r="CN139" s="1" t="e">
        <f t="shared" ca="1" si="93"/>
        <v>#N/A</v>
      </c>
      <c r="CO139" s="1" t="e">
        <f t="shared" ca="1" si="94"/>
        <v>#N/A</v>
      </c>
      <c r="CP139" s="1" t="e">
        <f t="shared" ca="1" si="95"/>
        <v>#N/A</v>
      </c>
      <c r="CQ139" s="1" t="e">
        <f t="shared" ca="1" si="96"/>
        <v>#N/A</v>
      </c>
      <c r="CR139" s="1" t="e">
        <f t="shared" ca="1" si="97"/>
        <v>#N/A</v>
      </c>
      <c r="CS139" s="1" t="e">
        <f t="shared" ca="1" si="98"/>
        <v>#N/A</v>
      </c>
      <c r="CU139" s="1" t="e">
        <f t="shared" ca="1" si="113"/>
        <v>#N/A</v>
      </c>
      <c r="CV139" s="1" t="e">
        <f t="shared" ca="1" si="99"/>
        <v>#N/A</v>
      </c>
      <c r="CW139" s="1" t="e">
        <f t="shared" ca="1" si="100"/>
        <v>#N/A</v>
      </c>
      <c r="CX139" s="1" t="e">
        <f t="shared" ca="1" si="101"/>
        <v>#N/A</v>
      </c>
      <c r="DI139" s="1" t="str">
        <f>IFERROR(IF(FIND(1920,Table1[Date 10s]),ROW()),"")</f>
        <v/>
      </c>
      <c r="DJ139" s="1" t="str">
        <f t="shared" ca="1" si="102"/>
        <v/>
      </c>
      <c r="DM139" s="1">
        <f>IFERROR(IF(FIND(1930,Table1[Date 10s]),ROW()),"")</f>
        <v>139</v>
      </c>
      <c r="DN139" s="1" t="str">
        <f t="shared" ca="1" si="103"/>
        <v/>
      </c>
      <c r="DQ139" s="1" t="str">
        <f>IFERROR(IF(FIND(1940,Table1[Date 10s]),ROW()),"")</f>
        <v/>
      </c>
      <c r="DR139" s="1" t="str">
        <f t="shared" ca="1" si="104"/>
        <v/>
      </c>
      <c r="DU139" s="1" t="str">
        <f>IFERROR(IF(FIND(1950,Table1[Date 10s]),ROW()),"")</f>
        <v/>
      </c>
      <c r="DV139" s="1" t="str">
        <f t="shared" ca="1" si="105"/>
        <v/>
      </c>
      <c r="DY139" s="1" t="str">
        <f>IFERROR(IF(FIND(1960,Table1[Date 10s]),ROW()),"")</f>
        <v/>
      </c>
      <c r="DZ139" s="1" t="str">
        <f t="shared" ca="1" si="106"/>
        <v/>
      </c>
      <c r="EC139" s="1" t="str">
        <f>IFERROR(IF(FIND(1970,Table1[Date 10s]),ROW()),"")</f>
        <v/>
      </c>
      <c r="ED139" s="1" t="str">
        <f t="shared" ca="1" si="107"/>
        <v/>
      </c>
      <c r="EG139" s="1" t="str">
        <f>IFERROR(IF(FIND(1980,Table1[Date 10s]),ROW()),"")</f>
        <v/>
      </c>
      <c r="EH139" s="1" t="str">
        <f t="shared" ca="1" si="108"/>
        <v/>
      </c>
      <c r="EK139" s="1" t="str">
        <f>IFERROR(IF(FIND(1990,Table1[Date 10s]),ROW()),"")</f>
        <v/>
      </c>
      <c r="EL139" s="1" t="str">
        <f t="shared" ca="1" si="109"/>
        <v/>
      </c>
      <c r="EO139" s="1" t="str">
        <f>IFERROR(IF(FIND(2000,Table1[Date 10s]),ROW()),"")</f>
        <v/>
      </c>
      <c r="EP139" s="1" t="str">
        <f t="shared" ca="1" si="110"/>
        <v/>
      </c>
      <c r="ES139" s="1" t="str">
        <f>IFERROR(IF(FIND(2010,Table1[Date 10s]),ROW()),"")</f>
        <v/>
      </c>
      <c r="ET139" s="1" t="str">
        <f t="shared" ca="1" si="111"/>
        <v/>
      </c>
      <c r="EU139" s="1"/>
    </row>
    <row r="140" spans="1:151">
      <c r="A140" s="1">
        <v>139</v>
      </c>
      <c r="B140" s="1">
        <v>8.1</v>
      </c>
      <c r="C140" s="1" t="s">
        <v>357</v>
      </c>
      <c r="D140" s="1" t="s">
        <v>358</v>
      </c>
      <c r="E140" s="1">
        <v>1955</v>
      </c>
      <c r="F140" s="1">
        <v>1955</v>
      </c>
      <c r="G140" s="1">
        <v>1950</v>
      </c>
      <c r="H140" s="1" t="s">
        <v>359</v>
      </c>
      <c r="I140" s="2">
        <v>26777</v>
      </c>
      <c r="K140" s="1">
        <f t="shared" si="89"/>
        <v>8.1</v>
      </c>
      <c r="L140" s="3">
        <f>Table1[[#This Row],[Votes]]</f>
        <v>26777</v>
      </c>
      <c r="CI140" s="1" t="str">
        <f>IFERROR(IF(FIND($CH$2,Table1[Date5s]),ROW()),"")</f>
        <v/>
      </c>
      <c r="CJ140" s="1" t="e">
        <f t="shared" si="112"/>
        <v>#N/A</v>
      </c>
      <c r="CK140" s="1" t="e">
        <f t="shared" ca="1" si="90"/>
        <v>#N/A</v>
      </c>
      <c r="CL140" s="1" t="e">
        <f t="shared" ca="1" si="91"/>
        <v>#N/A</v>
      </c>
      <c r="CM140" s="1" t="e">
        <f t="shared" ca="1" si="92"/>
        <v>#N/A</v>
      </c>
      <c r="CN140" s="1" t="e">
        <f t="shared" ca="1" si="93"/>
        <v>#N/A</v>
      </c>
      <c r="CO140" s="1" t="e">
        <f t="shared" ca="1" si="94"/>
        <v>#N/A</v>
      </c>
      <c r="CP140" s="1" t="e">
        <f t="shared" ca="1" si="95"/>
        <v>#N/A</v>
      </c>
      <c r="CQ140" s="1" t="e">
        <f t="shared" ca="1" si="96"/>
        <v>#N/A</v>
      </c>
      <c r="CR140" s="1" t="e">
        <f t="shared" ca="1" si="97"/>
        <v>#N/A</v>
      </c>
      <c r="CS140" s="1" t="e">
        <f t="shared" ca="1" si="98"/>
        <v>#N/A</v>
      </c>
      <c r="CU140" s="1" t="e">
        <f t="shared" ca="1" si="113"/>
        <v>#N/A</v>
      </c>
      <c r="CV140" s="1" t="e">
        <f t="shared" ca="1" si="99"/>
        <v>#N/A</v>
      </c>
      <c r="CW140" s="1" t="e">
        <f t="shared" ca="1" si="100"/>
        <v>#N/A</v>
      </c>
      <c r="CX140" s="1" t="e">
        <f t="shared" ca="1" si="101"/>
        <v>#N/A</v>
      </c>
      <c r="DI140" s="1" t="str">
        <f>IFERROR(IF(FIND(1920,Table1[Date 10s]),ROW()),"")</f>
        <v/>
      </c>
      <c r="DJ140" s="1" t="str">
        <f t="shared" ca="1" si="102"/>
        <v/>
      </c>
      <c r="DM140" s="1" t="str">
        <f>IFERROR(IF(FIND(1930,Table1[Date 10s]),ROW()),"")</f>
        <v/>
      </c>
      <c r="DN140" s="1" t="str">
        <f t="shared" ca="1" si="103"/>
        <v/>
      </c>
      <c r="DQ140" s="1" t="str">
        <f>IFERROR(IF(FIND(1940,Table1[Date 10s]),ROW()),"")</f>
        <v/>
      </c>
      <c r="DR140" s="1" t="str">
        <f t="shared" ca="1" si="104"/>
        <v/>
      </c>
      <c r="DU140" s="1">
        <f>IFERROR(IF(FIND(1950,Table1[Date 10s]),ROW()),"")</f>
        <v>140</v>
      </c>
      <c r="DV140" s="1" t="str">
        <f t="shared" ca="1" si="105"/>
        <v/>
      </c>
      <c r="DY140" s="1" t="str">
        <f>IFERROR(IF(FIND(1960,Table1[Date 10s]),ROW()),"")</f>
        <v/>
      </c>
      <c r="DZ140" s="1" t="str">
        <f t="shared" ca="1" si="106"/>
        <v/>
      </c>
      <c r="EC140" s="1" t="str">
        <f>IFERROR(IF(FIND(1970,Table1[Date 10s]),ROW()),"")</f>
        <v/>
      </c>
      <c r="ED140" s="1" t="str">
        <f t="shared" ca="1" si="107"/>
        <v/>
      </c>
      <c r="EG140" s="1" t="str">
        <f>IFERROR(IF(FIND(1980,Table1[Date 10s]),ROW()),"")</f>
        <v/>
      </c>
      <c r="EH140" s="1" t="str">
        <f t="shared" ca="1" si="108"/>
        <v/>
      </c>
      <c r="EK140" s="1" t="str">
        <f>IFERROR(IF(FIND(1990,Table1[Date 10s]),ROW()),"")</f>
        <v/>
      </c>
      <c r="EL140" s="1" t="str">
        <f t="shared" ca="1" si="109"/>
        <v/>
      </c>
      <c r="EO140" s="1" t="str">
        <f>IFERROR(IF(FIND(2000,Table1[Date 10s]),ROW()),"")</f>
        <v/>
      </c>
      <c r="EP140" s="1" t="str">
        <f t="shared" ca="1" si="110"/>
        <v/>
      </c>
      <c r="ES140" s="1" t="str">
        <f>IFERROR(IF(FIND(2010,Table1[Date 10s]),ROW()),"")</f>
        <v/>
      </c>
      <c r="ET140" s="1" t="str">
        <f t="shared" ca="1" si="111"/>
        <v/>
      </c>
      <c r="EU140" s="1"/>
    </row>
    <row r="141" spans="1:151">
      <c r="A141" s="1">
        <v>140</v>
      </c>
      <c r="B141" s="1">
        <v>8.1</v>
      </c>
      <c r="C141" s="1" t="s">
        <v>360</v>
      </c>
      <c r="D141" s="1" t="s">
        <v>361</v>
      </c>
      <c r="E141" s="1">
        <v>2007</v>
      </c>
      <c r="F141" s="1">
        <v>2005</v>
      </c>
      <c r="G141" s="1">
        <v>2000</v>
      </c>
      <c r="H141" s="1" t="s">
        <v>362</v>
      </c>
      <c r="I141" s="2">
        <v>397628</v>
      </c>
      <c r="K141" s="1">
        <f t="shared" si="89"/>
        <v>8.1</v>
      </c>
      <c r="L141" s="3">
        <f>Table1[[#This Row],[Votes]]</f>
        <v>397628</v>
      </c>
      <c r="CI141" s="1" t="str">
        <f>IFERROR(IF(FIND($CH$2,Table1[Date5s]),ROW()),"")</f>
        <v/>
      </c>
      <c r="CJ141" s="1" t="e">
        <f t="shared" si="112"/>
        <v>#N/A</v>
      </c>
      <c r="CK141" s="1" t="e">
        <f t="shared" ca="1" si="90"/>
        <v>#N/A</v>
      </c>
      <c r="CL141" s="1" t="e">
        <f t="shared" ca="1" si="91"/>
        <v>#N/A</v>
      </c>
      <c r="CM141" s="1" t="e">
        <f t="shared" ca="1" si="92"/>
        <v>#N/A</v>
      </c>
      <c r="CN141" s="1" t="e">
        <f t="shared" ca="1" si="93"/>
        <v>#N/A</v>
      </c>
      <c r="CO141" s="1" t="e">
        <f t="shared" ca="1" si="94"/>
        <v>#N/A</v>
      </c>
      <c r="CP141" s="1" t="e">
        <f t="shared" ca="1" si="95"/>
        <v>#N/A</v>
      </c>
      <c r="CQ141" s="1" t="e">
        <f t="shared" ca="1" si="96"/>
        <v>#N/A</v>
      </c>
      <c r="CR141" s="1" t="e">
        <f t="shared" ca="1" si="97"/>
        <v>#N/A</v>
      </c>
      <c r="CS141" s="1" t="e">
        <f t="shared" ca="1" si="98"/>
        <v>#N/A</v>
      </c>
      <c r="CU141" s="1" t="e">
        <f t="shared" ca="1" si="113"/>
        <v>#N/A</v>
      </c>
      <c r="CV141" s="1" t="e">
        <f t="shared" ca="1" si="99"/>
        <v>#N/A</v>
      </c>
      <c r="CW141" s="1" t="e">
        <f t="shared" ca="1" si="100"/>
        <v>#N/A</v>
      </c>
      <c r="CX141" s="1" t="e">
        <f t="shared" ca="1" si="101"/>
        <v>#N/A</v>
      </c>
      <c r="DI141" s="1" t="str">
        <f>IFERROR(IF(FIND(1920,Table1[Date 10s]),ROW()),"")</f>
        <v/>
      </c>
      <c r="DJ141" s="1" t="str">
        <f t="shared" ca="1" si="102"/>
        <v/>
      </c>
      <c r="DM141" s="1" t="str">
        <f>IFERROR(IF(FIND(1930,Table1[Date 10s]),ROW()),"")</f>
        <v/>
      </c>
      <c r="DN141" s="1" t="str">
        <f t="shared" ca="1" si="103"/>
        <v/>
      </c>
      <c r="DQ141" s="1" t="str">
        <f>IFERROR(IF(FIND(1940,Table1[Date 10s]),ROW()),"")</f>
        <v/>
      </c>
      <c r="DR141" s="1" t="str">
        <f t="shared" ca="1" si="104"/>
        <v/>
      </c>
      <c r="DU141" s="1" t="str">
        <f>IFERROR(IF(FIND(1950,Table1[Date 10s]),ROW()),"")</f>
        <v/>
      </c>
      <c r="DV141" s="1" t="str">
        <f t="shared" ca="1" si="105"/>
        <v/>
      </c>
      <c r="DY141" s="1" t="str">
        <f>IFERROR(IF(FIND(1960,Table1[Date 10s]),ROW()),"")</f>
        <v/>
      </c>
      <c r="DZ141" s="1" t="str">
        <f t="shared" ca="1" si="106"/>
        <v/>
      </c>
      <c r="EC141" s="1" t="str">
        <f>IFERROR(IF(FIND(1970,Table1[Date 10s]),ROW()),"")</f>
        <v/>
      </c>
      <c r="ED141" s="1" t="str">
        <f t="shared" ca="1" si="107"/>
        <v/>
      </c>
      <c r="EG141" s="1" t="str">
        <f>IFERROR(IF(FIND(1980,Table1[Date 10s]),ROW()),"")</f>
        <v/>
      </c>
      <c r="EH141" s="1" t="str">
        <f t="shared" ca="1" si="108"/>
        <v/>
      </c>
      <c r="EK141" s="1" t="str">
        <f>IFERROR(IF(FIND(1990,Table1[Date 10s]),ROW()),"")</f>
        <v/>
      </c>
      <c r="EL141" s="1" t="str">
        <f t="shared" ca="1" si="109"/>
        <v/>
      </c>
      <c r="EO141" s="1">
        <f>IFERROR(IF(FIND(2000,Table1[Date 10s]),ROW()),"")</f>
        <v>141</v>
      </c>
      <c r="EP141" s="1" t="str">
        <f t="shared" ca="1" si="110"/>
        <v/>
      </c>
      <c r="ES141" s="1" t="str">
        <f>IFERROR(IF(FIND(2010,Table1[Date 10s]),ROW()),"")</f>
        <v/>
      </c>
      <c r="ET141" s="1" t="str">
        <f t="shared" ca="1" si="111"/>
        <v/>
      </c>
      <c r="EU141" s="1"/>
    </row>
    <row r="142" spans="1:151">
      <c r="A142" s="1">
        <v>141</v>
      </c>
      <c r="B142" s="1">
        <v>8.1</v>
      </c>
      <c r="C142" s="1" t="s">
        <v>363</v>
      </c>
      <c r="D142" s="1" t="s">
        <v>364</v>
      </c>
      <c r="E142" s="1">
        <v>1999</v>
      </c>
      <c r="F142" s="1">
        <v>1995</v>
      </c>
      <c r="G142" s="1">
        <v>1990</v>
      </c>
      <c r="H142" s="1" t="s">
        <v>37</v>
      </c>
      <c r="I142" s="2">
        <v>475862</v>
      </c>
      <c r="K142" s="1">
        <f t="shared" si="89"/>
        <v>8.1</v>
      </c>
      <c r="L142" s="3">
        <f>Table1[[#This Row],[Votes]]</f>
        <v>475862</v>
      </c>
      <c r="CI142" s="1" t="str">
        <f>IFERROR(IF(FIND($CH$2,Table1[Date5s]),ROW()),"")</f>
        <v/>
      </c>
      <c r="CJ142" s="1" t="e">
        <f t="shared" si="112"/>
        <v>#N/A</v>
      </c>
      <c r="CK142" s="1" t="e">
        <f t="shared" ca="1" si="90"/>
        <v>#N/A</v>
      </c>
      <c r="CL142" s="1" t="e">
        <f t="shared" ca="1" si="91"/>
        <v>#N/A</v>
      </c>
      <c r="CM142" s="1" t="e">
        <f t="shared" ca="1" si="92"/>
        <v>#N/A</v>
      </c>
      <c r="CN142" s="1" t="e">
        <f t="shared" ca="1" si="93"/>
        <v>#N/A</v>
      </c>
      <c r="CO142" s="1" t="e">
        <f t="shared" ca="1" si="94"/>
        <v>#N/A</v>
      </c>
      <c r="CP142" s="1" t="e">
        <f t="shared" ca="1" si="95"/>
        <v>#N/A</v>
      </c>
      <c r="CQ142" s="1" t="e">
        <f t="shared" ca="1" si="96"/>
        <v>#N/A</v>
      </c>
      <c r="CR142" s="1" t="e">
        <f t="shared" ca="1" si="97"/>
        <v>#N/A</v>
      </c>
      <c r="CS142" s="1" t="e">
        <f t="shared" ca="1" si="98"/>
        <v>#N/A</v>
      </c>
      <c r="CU142" s="1" t="e">
        <f t="shared" ca="1" si="113"/>
        <v>#N/A</v>
      </c>
      <c r="CV142" s="1" t="e">
        <f t="shared" ca="1" si="99"/>
        <v>#N/A</v>
      </c>
      <c r="CW142" s="1" t="e">
        <f t="shared" ca="1" si="100"/>
        <v>#N/A</v>
      </c>
      <c r="CX142" s="1" t="e">
        <f t="shared" ca="1" si="101"/>
        <v>#N/A</v>
      </c>
      <c r="DI142" s="1" t="str">
        <f>IFERROR(IF(FIND(1920,Table1[Date 10s]),ROW()),"")</f>
        <v/>
      </c>
      <c r="DJ142" s="1" t="str">
        <f t="shared" ca="1" si="102"/>
        <v/>
      </c>
      <c r="DM142" s="1" t="str">
        <f>IFERROR(IF(FIND(1930,Table1[Date 10s]),ROW()),"")</f>
        <v/>
      </c>
      <c r="DN142" s="1" t="str">
        <f t="shared" ca="1" si="103"/>
        <v/>
      </c>
      <c r="DQ142" s="1" t="str">
        <f>IFERROR(IF(FIND(1940,Table1[Date 10s]),ROW()),"")</f>
        <v/>
      </c>
      <c r="DR142" s="1" t="str">
        <f t="shared" ca="1" si="104"/>
        <v/>
      </c>
      <c r="DU142" s="1" t="str">
        <f>IFERROR(IF(FIND(1950,Table1[Date 10s]),ROW()),"")</f>
        <v/>
      </c>
      <c r="DV142" s="1" t="str">
        <f t="shared" ca="1" si="105"/>
        <v/>
      </c>
      <c r="DY142" s="1" t="str">
        <f>IFERROR(IF(FIND(1960,Table1[Date 10s]),ROW()),"")</f>
        <v/>
      </c>
      <c r="DZ142" s="1" t="str">
        <f t="shared" ca="1" si="106"/>
        <v/>
      </c>
      <c r="EC142" s="1" t="str">
        <f>IFERROR(IF(FIND(1970,Table1[Date 10s]),ROW()),"")</f>
        <v/>
      </c>
      <c r="ED142" s="1" t="str">
        <f t="shared" ca="1" si="107"/>
        <v/>
      </c>
      <c r="EG142" s="1" t="str">
        <f>IFERROR(IF(FIND(1980,Table1[Date 10s]),ROW()),"")</f>
        <v/>
      </c>
      <c r="EH142" s="1" t="str">
        <f t="shared" ca="1" si="108"/>
        <v/>
      </c>
      <c r="EK142" s="1">
        <f>IFERROR(IF(FIND(1990,Table1[Date 10s]),ROW()),"")</f>
        <v>142</v>
      </c>
      <c r="EL142" s="1" t="str">
        <f t="shared" ca="1" si="109"/>
        <v/>
      </c>
      <c r="EO142" s="1" t="str">
        <f>IFERROR(IF(FIND(2000,Table1[Date 10s]),ROW()),"")</f>
        <v/>
      </c>
      <c r="EP142" s="1" t="str">
        <f t="shared" ca="1" si="110"/>
        <v/>
      </c>
      <c r="ES142" s="1" t="str">
        <f>IFERROR(IF(FIND(2010,Table1[Date 10s]),ROW()),"")</f>
        <v/>
      </c>
      <c r="ET142" s="1" t="str">
        <f t="shared" ca="1" si="111"/>
        <v/>
      </c>
      <c r="EU142" s="1"/>
    </row>
    <row r="143" spans="1:151">
      <c r="A143" s="1">
        <v>142</v>
      </c>
      <c r="B143" s="1">
        <v>8.1</v>
      </c>
      <c r="C143" s="1" t="s">
        <v>365</v>
      </c>
      <c r="D143" s="1" t="s">
        <v>366</v>
      </c>
      <c r="E143" s="1">
        <v>1998</v>
      </c>
      <c r="F143" s="1">
        <v>1995</v>
      </c>
      <c r="G143" s="1">
        <v>1990</v>
      </c>
      <c r="H143" s="1" t="s">
        <v>100</v>
      </c>
      <c r="I143" s="2">
        <v>277636</v>
      </c>
      <c r="K143" s="1">
        <f t="shared" si="89"/>
        <v>8.1</v>
      </c>
      <c r="L143" s="3">
        <f>Table1[[#This Row],[Votes]]</f>
        <v>277636</v>
      </c>
      <c r="CI143" s="1" t="str">
        <f>IFERROR(IF(FIND($CH$2,Table1[Date5s]),ROW()),"")</f>
        <v/>
      </c>
      <c r="CJ143" s="1" t="e">
        <f t="shared" si="112"/>
        <v>#N/A</v>
      </c>
      <c r="CK143" s="1" t="e">
        <f t="shared" ca="1" si="90"/>
        <v>#N/A</v>
      </c>
      <c r="CL143" s="1" t="e">
        <f t="shared" ca="1" si="91"/>
        <v>#N/A</v>
      </c>
      <c r="CM143" s="1" t="e">
        <f t="shared" ca="1" si="92"/>
        <v>#N/A</v>
      </c>
      <c r="CN143" s="1" t="e">
        <f t="shared" ca="1" si="93"/>
        <v>#N/A</v>
      </c>
      <c r="CO143" s="1" t="e">
        <f t="shared" ca="1" si="94"/>
        <v>#N/A</v>
      </c>
      <c r="CP143" s="1" t="e">
        <f t="shared" ca="1" si="95"/>
        <v>#N/A</v>
      </c>
      <c r="CQ143" s="1" t="e">
        <f t="shared" ca="1" si="96"/>
        <v>#N/A</v>
      </c>
      <c r="CR143" s="1" t="e">
        <f t="shared" ca="1" si="97"/>
        <v>#N/A</v>
      </c>
      <c r="CS143" s="1" t="e">
        <f t="shared" ca="1" si="98"/>
        <v>#N/A</v>
      </c>
      <c r="CU143" s="1" t="e">
        <f t="shared" ca="1" si="113"/>
        <v>#N/A</v>
      </c>
      <c r="CV143" s="1" t="e">
        <f t="shared" ca="1" si="99"/>
        <v>#N/A</v>
      </c>
      <c r="CW143" s="1" t="e">
        <f t="shared" ca="1" si="100"/>
        <v>#N/A</v>
      </c>
      <c r="CX143" s="1" t="e">
        <f t="shared" ca="1" si="101"/>
        <v>#N/A</v>
      </c>
      <c r="DI143" s="1" t="str">
        <f>IFERROR(IF(FIND(1920,Table1[Date 10s]),ROW()),"")</f>
        <v/>
      </c>
      <c r="DJ143" s="1" t="str">
        <f t="shared" ca="1" si="102"/>
        <v/>
      </c>
      <c r="DM143" s="1" t="str">
        <f>IFERROR(IF(FIND(1930,Table1[Date 10s]),ROW()),"")</f>
        <v/>
      </c>
      <c r="DN143" s="1" t="str">
        <f t="shared" ca="1" si="103"/>
        <v/>
      </c>
      <c r="DQ143" s="1" t="str">
        <f>IFERROR(IF(FIND(1940,Table1[Date 10s]),ROW()),"")</f>
        <v/>
      </c>
      <c r="DR143" s="1" t="str">
        <f t="shared" ca="1" si="104"/>
        <v/>
      </c>
      <c r="DU143" s="1" t="str">
        <f>IFERROR(IF(FIND(1950,Table1[Date 10s]),ROW()),"")</f>
        <v/>
      </c>
      <c r="DV143" s="1" t="str">
        <f t="shared" ca="1" si="105"/>
        <v/>
      </c>
      <c r="DY143" s="1" t="str">
        <f>IFERROR(IF(FIND(1960,Table1[Date 10s]),ROW()),"")</f>
        <v/>
      </c>
      <c r="DZ143" s="1" t="str">
        <f t="shared" ca="1" si="106"/>
        <v/>
      </c>
      <c r="EC143" s="1" t="str">
        <f>IFERROR(IF(FIND(1970,Table1[Date 10s]),ROW()),"")</f>
        <v/>
      </c>
      <c r="ED143" s="1" t="str">
        <f t="shared" ca="1" si="107"/>
        <v/>
      </c>
      <c r="EG143" s="1" t="str">
        <f>IFERROR(IF(FIND(1980,Table1[Date 10s]),ROW()),"")</f>
        <v/>
      </c>
      <c r="EH143" s="1" t="str">
        <f t="shared" ca="1" si="108"/>
        <v/>
      </c>
      <c r="EK143" s="1">
        <f>IFERROR(IF(FIND(1990,Table1[Date 10s]),ROW()),"")</f>
        <v>143</v>
      </c>
      <c r="EL143" s="1" t="str">
        <f t="shared" ca="1" si="109"/>
        <v/>
      </c>
      <c r="EO143" s="1" t="str">
        <f>IFERROR(IF(FIND(2000,Table1[Date 10s]),ROW()),"")</f>
        <v/>
      </c>
      <c r="EP143" s="1" t="str">
        <f t="shared" ca="1" si="110"/>
        <v/>
      </c>
      <c r="ES143" s="1" t="str">
        <f>IFERROR(IF(FIND(2010,Table1[Date 10s]),ROW()),"")</f>
        <v/>
      </c>
      <c r="ET143" s="1" t="str">
        <f t="shared" ca="1" si="111"/>
        <v/>
      </c>
      <c r="EU143" s="1"/>
    </row>
    <row r="144" spans="1:151">
      <c r="A144" s="1">
        <v>143</v>
      </c>
      <c r="B144" s="1">
        <v>8.1</v>
      </c>
      <c r="C144" s="1" t="s">
        <v>367</v>
      </c>
      <c r="D144" s="1" t="s">
        <v>368</v>
      </c>
      <c r="E144" s="1">
        <v>1975</v>
      </c>
      <c r="F144" s="1">
        <v>1975</v>
      </c>
      <c r="G144" s="1">
        <v>1970</v>
      </c>
      <c r="H144" s="1" t="s">
        <v>46</v>
      </c>
      <c r="I144" s="2">
        <v>267827</v>
      </c>
      <c r="K144" s="1">
        <f t="shared" si="89"/>
        <v>8.1</v>
      </c>
      <c r="L144" s="3">
        <f>Table1[[#This Row],[Votes]]</f>
        <v>267827</v>
      </c>
      <c r="CI144" s="1">
        <f>IFERROR(IF(FIND($CH$2,Table1[Date5s]),ROW()),"")</f>
        <v>144</v>
      </c>
      <c r="CJ144" s="1" t="e">
        <f t="shared" si="112"/>
        <v>#N/A</v>
      </c>
      <c r="CK144" s="1" t="e">
        <f t="shared" ca="1" si="90"/>
        <v>#N/A</v>
      </c>
      <c r="CL144" s="1" t="e">
        <f t="shared" ca="1" si="91"/>
        <v>#N/A</v>
      </c>
      <c r="CM144" s="1" t="e">
        <f t="shared" ca="1" si="92"/>
        <v>#N/A</v>
      </c>
      <c r="CN144" s="1" t="e">
        <f t="shared" ca="1" si="93"/>
        <v>#N/A</v>
      </c>
      <c r="CO144" s="1" t="e">
        <f t="shared" ca="1" si="94"/>
        <v>#N/A</v>
      </c>
      <c r="CP144" s="1" t="e">
        <f t="shared" ca="1" si="95"/>
        <v>#N/A</v>
      </c>
      <c r="CQ144" s="1" t="e">
        <f t="shared" ca="1" si="96"/>
        <v>#N/A</v>
      </c>
      <c r="CR144" s="1" t="e">
        <f t="shared" ca="1" si="97"/>
        <v>#N/A</v>
      </c>
      <c r="CS144" s="1" t="e">
        <f t="shared" ca="1" si="98"/>
        <v>#N/A</v>
      </c>
      <c r="CU144" s="1" t="e">
        <f t="shared" ca="1" si="113"/>
        <v>#N/A</v>
      </c>
      <c r="CV144" s="1" t="e">
        <f t="shared" ca="1" si="99"/>
        <v>#N/A</v>
      </c>
      <c r="CW144" s="1" t="e">
        <f t="shared" ca="1" si="100"/>
        <v>#N/A</v>
      </c>
      <c r="CX144" s="1" t="e">
        <f t="shared" ca="1" si="101"/>
        <v>#N/A</v>
      </c>
      <c r="DI144" s="1" t="str">
        <f>IFERROR(IF(FIND(1920,Table1[Date 10s]),ROW()),"")</f>
        <v/>
      </c>
      <c r="DJ144" s="1" t="str">
        <f t="shared" ca="1" si="102"/>
        <v/>
      </c>
      <c r="DM144" s="1" t="str">
        <f>IFERROR(IF(FIND(1930,Table1[Date 10s]),ROW()),"")</f>
        <v/>
      </c>
      <c r="DN144" s="1" t="str">
        <f t="shared" ca="1" si="103"/>
        <v/>
      </c>
      <c r="DQ144" s="1" t="str">
        <f>IFERROR(IF(FIND(1940,Table1[Date 10s]),ROW()),"")</f>
        <v/>
      </c>
      <c r="DR144" s="1" t="str">
        <f t="shared" ca="1" si="104"/>
        <v/>
      </c>
      <c r="DU144" s="1" t="str">
        <f>IFERROR(IF(FIND(1950,Table1[Date 10s]),ROW()),"")</f>
        <v/>
      </c>
      <c r="DV144" s="1" t="str">
        <f t="shared" ca="1" si="105"/>
        <v/>
      </c>
      <c r="DY144" s="1" t="str">
        <f>IFERROR(IF(FIND(1960,Table1[Date 10s]),ROW()),"")</f>
        <v/>
      </c>
      <c r="DZ144" s="1" t="str">
        <f t="shared" ca="1" si="106"/>
        <v/>
      </c>
      <c r="EC144" s="1">
        <f>IFERROR(IF(FIND(1970,Table1[Date 10s]),ROW()),"")</f>
        <v>144</v>
      </c>
      <c r="ED144" s="1" t="str">
        <f t="shared" ca="1" si="107"/>
        <v/>
      </c>
      <c r="EG144" s="1" t="str">
        <f>IFERROR(IF(FIND(1980,Table1[Date 10s]),ROW()),"")</f>
        <v/>
      </c>
      <c r="EH144" s="1" t="str">
        <f t="shared" ca="1" si="108"/>
        <v/>
      </c>
      <c r="EK144" s="1" t="str">
        <f>IFERROR(IF(FIND(1990,Table1[Date 10s]),ROW()),"")</f>
        <v/>
      </c>
      <c r="EL144" s="1" t="str">
        <f t="shared" ca="1" si="109"/>
        <v/>
      </c>
      <c r="EO144" s="1" t="str">
        <f>IFERROR(IF(FIND(2000,Table1[Date 10s]),ROW()),"")</f>
        <v/>
      </c>
      <c r="EP144" s="1" t="str">
        <f t="shared" ca="1" si="110"/>
        <v/>
      </c>
      <c r="ES144" s="1" t="str">
        <f>IFERROR(IF(FIND(2010,Table1[Date 10s]),ROW()),"")</f>
        <v/>
      </c>
      <c r="ET144" s="1" t="str">
        <f t="shared" ca="1" si="111"/>
        <v/>
      </c>
      <c r="EU144" s="1"/>
    </row>
    <row r="145" spans="1:151">
      <c r="A145" s="1">
        <v>144</v>
      </c>
      <c r="B145" s="1">
        <v>8.1</v>
      </c>
      <c r="C145" s="1" t="s">
        <v>369</v>
      </c>
      <c r="D145" s="1" t="s">
        <v>370</v>
      </c>
      <c r="E145" s="1">
        <v>1997</v>
      </c>
      <c r="F145" s="1">
        <v>1995</v>
      </c>
      <c r="G145" s="1">
        <v>1990</v>
      </c>
      <c r="H145" s="1" t="s">
        <v>142</v>
      </c>
      <c r="I145" s="2">
        <v>366430</v>
      </c>
      <c r="K145" s="1">
        <f t="shared" si="89"/>
        <v>8.1</v>
      </c>
      <c r="L145" s="3">
        <f>Table1[[#This Row],[Votes]]</f>
        <v>366430</v>
      </c>
      <c r="CI145" s="1" t="str">
        <f>IFERROR(IF(FIND($CH$2,Table1[Date5s]),ROW()),"")</f>
        <v/>
      </c>
      <c r="CJ145" s="1" t="e">
        <f t="shared" si="112"/>
        <v>#N/A</v>
      </c>
      <c r="CK145" s="1" t="e">
        <f t="shared" ca="1" si="90"/>
        <v>#N/A</v>
      </c>
      <c r="CL145" s="1" t="e">
        <f t="shared" ca="1" si="91"/>
        <v>#N/A</v>
      </c>
      <c r="CM145" s="1" t="e">
        <f t="shared" ca="1" si="92"/>
        <v>#N/A</v>
      </c>
      <c r="CN145" s="1" t="e">
        <f t="shared" ca="1" si="93"/>
        <v>#N/A</v>
      </c>
      <c r="CO145" s="1" t="e">
        <f t="shared" ca="1" si="94"/>
        <v>#N/A</v>
      </c>
      <c r="CP145" s="1" t="e">
        <f t="shared" ca="1" si="95"/>
        <v>#N/A</v>
      </c>
      <c r="CQ145" s="1" t="e">
        <f t="shared" ca="1" si="96"/>
        <v>#N/A</v>
      </c>
      <c r="CR145" s="1" t="e">
        <f t="shared" ca="1" si="97"/>
        <v>#N/A</v>
      </c>
      <c r="CS145" s="1" t="e">
        <f t="shared" ca="1" si="98"/>
        <v>#N/A</v>
      </c>
      <c r="CU145" s="1" t="e">
        <f t="shared" ca="1" si="113"/>
        <v>#N/A</v>
      </c>
      <c r="CV145" s="1" t="e">
        <f t="shared" ca="1" si="99"/>
        <v>#N/A</v>
      </c>
      <c r="CW145" s="1" t="e">
        <f t="shared" ca="1" si="100"/>
        <v>#N/A</v>
      </c>
      <c r="CX145" s="1" t="e">
        <f t="shared" ca="1" si="101"/>
        <v>#N/A</v>
      </c>
      <c r="DI145" s="1" t="str">
        <f>IFERROR(IF(FIND(1920,Table1[Date 10s]),ROW()),"")</f>
        <v/>
      </c>
      <c r="DJ145" s="1" t="str">
        <f t="shared" ca="1" si="102"/>
        <v/>
      </c>
      <c r="DM145" s="1" t="str">
        <f>IFERROR(IF(FIND(1930,Table1[Date 10s]),ROW()),"")</f>
        <v/>
      </c>
      <c r="DN145" s="1" t="str">
        <f t="shared" ca="1" si="103"/>
        <v/>
      </c>
      <c r="DQ145" s="1" t="str">
        <f>IFERROR(IF(FIND(1940,Table1[Date 10s]),ROW()),"")</f>
        <v/>
      </c>
      <c r="DR145" s="1" t="str">
        <f t="shared" ca="1" si="104"/>
        <v/>
      </c>
      <c r="DU145" s="1" t="str">
        <f>IFERROR(IF(FIND(1950,Table1[Date 10s]),ROW()),"")</f>
        <v/>
      </c>
      <c r="DV145" s="1" t="str">
        <f t="shared" ca="1" si="105"/>
        <v/>
      </c>
      <c r="DY145" s="1" t="str">
        <f>IFERROR(IF(FIND(1960,Table1[Date 10s]),ROW()),"")</f>
        <v/>
      </c>
      <c r="DZ145" s="1" t="str">
        <f t="shared" ca="1" si="106"/>
        <v/>
      </c>
      <c r="EC145" s="1" t="str">
        <f>IFERROR(IF(FIND(1970,Table1[Date 10s]),ROW()),"")</f>
        <v/>
      </c>
      <c r="ED145" s="1" t="str">
        <f t="shared" ca="1" si="107"/>
        <v/>
      </c>
      <c r="EG145" s="1" t="str">
        <f>IFERROR(IF(FIND(1980,Table1[Date 10s]),ROW()),"")</f>
        <v/>
      </c>
      <c r="EH145" s="1" t="str">
        <f t="shared" ca="1" si="108"/>
        <v/>
      </c>
      <c r="EK145" s="1">
        <f>IFERROR(IF(FIND(1990,Table1[Date 10s]),ROW()),"")</f>
        <v>145</v>
      </c>
      <c r="EL145" s="1" t="str">
        <f t="shared" ca="1" si="109"/>
        <v/>
      </c>
      <c r="EO145" s="1" t="str">
        <f>IFERROR(IF(FIND(2000,Table1[Date 10s]),ROW()),"")</f>
        <v/>
      </c>
      <c r="EP145" s="1" t="str">
        <f t="shared" ca="1" si="110"/>
        <v/>
      </c>
      <c r="ES145" s="1" t="str">
        <f>IFERROR(IF(FIND(2010,Table1[Date 10s]),ROW()),"")</f>
        <v/>
      </c>
      <c r="ET145" s="1" t="str">
        <f t="shared" ca="1" si="111"/>
        <v/>
      </c>
      <c r="EU145" s="1"/>
    </row>
    <row r="146" spans="1:151">
      <c r="A146" s="1">
        <v>145</v>
      </c>
      <c r="B146" s="1">
        <v>8.1</v>
      </c>
      <c r="C146" s="1" t="s">
        <v>371</v>
      </c>
      <c r="D146" s="1" t="s">
        <v>372</v>
      </c>
      <c r="E146" s="1">
        <v>1951</v>
      </c>
      <c r="F146" s="1">
        <v>1950</v>
      </c>
      <c r="G146" s="1">
        <v>1950</v>
      </c>
      <c r="H146" s="1" t="s">
        <v>373</v>
      </c>
      <c r="I146" s="2">
        <v>64124</v>
      </c>
      <c r="K146" s="1">
        <f t="shared" si="89"/>
        <v>8.1</v>
      </c>
      <c r="L146" s="3">
        <f>Table1[[#This Row],[Votes]]</f>
        <v>64124</v>
      </c>
      <c r="CI146" s="1" t="str">
        <f>IFERROR(IF(FIND($CH$2,Table1[Date5s]),ROW()),"")</f>
        <v/>
      </c>
      <c r="CJ146" s="1" t="e">
        <f t="shared" si="112"/>
        <v>#N/A</v>
      </c>
      <c r="CK146" s="1" t="e">
        <f t="shared" ca="1" si="90"/>
        <v>#N/A</v>
      </c>
      <c r="CL146" s="1" t="e">
        <f t="shared" ca="1" si="91"/>
        <v>#N/A</v>
      </c>
      <c r="CM146" s="1" t="e">
        <f t="shared" ca="1" si="92"/>
        <v>#N/A</v>
      </c>
      <c r="CN146" s="1" t="e">
        <f t="shared" ca="1" si="93"/>
        <v>#N/A</v>
      </c>
      <c r="CO146" s="1" t="e">
        <f t="shared" ca="1" si="94"/>
        <v>#N/A</v>
      </c>
      <c r="CP146" s="1" t="e">
        <f t="shared" ca="1" si="95"/>
        <v>#N/A</v>
      </c>
      <c r="CQ146" s="1" t="e">
        <f t="shared" ca="1" si="96"/>
        <v>#N/A</v>
      </c>
      <c r="CR146" s="1" t="e">
        <f t="shared" ca="1" si="97"/>
        <v>#N/A</v>
      </c>
      <c r="CS146" s="1" t="e">
        <f t="shared" ca="1" si="98"/>
        <v>#N/A</v>
      </c>
      <c r="CU146" s="1" t="e">
        <f t="shared" ca="1" si="113"/>
        <v>#N/A</v>
      </c>
      <c r="CV146" s="1" t="e">
        <f t="shared" ca="1" si="99"/>
        <v>#N/A</v>
      </c>
      <c r="CW146" s="1" t="e">
        <f t="shared" ca="1" si="100"/>
        <v>#N/A</v>
      </c>
      <c r="CX146" s="1" t="e">
        <f t="shared" ca="1" si="101"/>
        <v>#N/A</v>
      </c>
      <c r="DI146" s="1" t="str">
        <f>IFERROR(IF(FIND(1920,Table1[Date 10s]),ROW()),"")</f>
        <v/>
      </c>
      <c r="DJ146" s="1" t="str">
        <f t="shared" ca="1" si="102"/>
        <v/>
      </c>
      <c r="DM146" s="1" t="str">
        <f>IFERROR(IF(FIND(1930,Table1[Date 10s]),ROW()),"")</f>
        <v/>
      </c>
      <c r="DN146" s="1" t="str">
        <f t="shared" ca="1" si="103"/>
        <v/>
      </c>
      <c r="DQ146" s="1" t="str">
        <f>IFERROR(IF(FIND(1940,Table1[Date 10s]),ROW()),"")</f>
        <v/>
      </c>
      <c r="DR146" s="1" t="str">
        <f t="shared" ca="1" si="104"/>
        <v/>
      </c>
      <c r="DU146" s="1">
        <f>IFERROR(IF(FIND(1950,Table1[Date 10s]),ROW()),"")</f>
        <v>146</v>
      </c>
      <c r="DV146" s="1" t="str">
        <f t="shared" ca="1" si="105"/>
        <v/>
      </c>
      <c r="DY146" s="1" t="str">
        <f>IFERROR(IF(FIND(1960,Table1[Date 10s]),ROW()),"")</f>
        <v/>
      </c>
      <c r="DZ146" s="1" t="str">
        <f t="shared" ca="1" si="106"/>
        <v/>
      </c>
      <c r="EC146" s="1" t="str">
        <f>IFERROR(IF(FIND(1970,Table1[Date 10s]),ROW()),"")</f>
        <v/>
      </c>
      <c r="ED146" s="1" t="str">
        <f t="shared" ca="1" si="107"/>
        <v/>
      </c>
      <c r="EG146" s="1" t="str">
        <f>IFERROR(IF(FIND(1980,Table1[Date 10s]),ROW()),"")</f>
        <v/>
      </c>
      <c r="EH146" s="1" t="str">
        <f t="shared" ca="1" si="108"/>
        <v/>
      </c>
      <c r="EK146" s="1" t="str">
        <f>IFERROR(IF(FIND(1990,Table1[Date 10s]),ROW()),"")</f>
        <v/>
      </c>
      <c r="EL146" s="1" t="str">
        <f t="shared" ca="1" si="109"/>
        <v/>
      </c>
      <c r="EO146" s="1" t="str">
        <f>IFERROR(IF(FIND(2000,Table1[Date 10s]),ROW()),"")</f>
        <v/>
      </c>
      <c r="EP146" s="1" t="str">
        <f t="shared" ca="1" si="110"/>
        <v/>
      </c>
      <c r="ES146" s="1" t="str">
        <f>IFERROR(IF(FIND(2010,Table1[Date 10s]),ROW()),"")</f>
        <v/>
      </c>
      <c r="ET146" s="1" t="str">
        <f t="shared" ca="1" si="111"/>
        <v/>
      </c>
      <c r="EU146" s="1"/>
    </row>
    <row r="147" spans="1:151">
      <c r="A147" s="1">
        <v>146</v>
      </c>
      <c r="B147" s="1">
        <v>8.1</v>
      </c>
      <c r="C147" s="1" t="s">
        <v>374</v>
      </c>
      <c r="D147" s="1" t="s">
        <v>375</v>
      </c>
      <c r="E147" s="1">
        <v>1995</v>
      </c>
      <c r="F147" s="1">
        <v>1995</v>
      </c>
      <c r="G147" s="1">
        <v>1990</v>
      </c>
      <c r="H147" s="1" t="s">
        <v>73</v>
      </c>
      <c r="I147" s="2">
        <v>216669</v>
      </c>
      <c r="K147" s="1">
        <f t="shared" si="89"/>
        <v>8.1</v>
      </c>
      <c r="L147" s="3">
        <f>Table1[[#This Row],[Votes]]</f>
        <v>216669</v>
      </c>
      <c r="CI147" s="1" t="str">
        <f>IFERROR(IF(FIND($CH$2,Table1[Date5s]),ROW()),"")</f>
        <v/>
      </c>
      <c r="CJ147" s="1" t="e">
        <f t="shared" si="112"/>
        <v>#N/A</v>
      </c>
      <c r="CK147" s="1" t="e">
        <f t="shared" ca="1" si="90"/>
        <v>#N/A</v>
      </c>
      <c r="CL147" s="1" t="e">
        <f t="shared" ca="1" si="91"/>
        <v>#N/A</v>
      </c>
      <c r="CM147" s="1" t="e">
        <f t="shared" ca="1" si="92"/>
        <v>#N/A</v>
      </c>
      <c r="CN147" s="1" t="e">
        <f t="shared" ca="1" si="93"/>
        <v>#N/A</v>
      </c>
      <c r="CO147" s="1" t="e">
        <f t="shared" ca="1" si="94"/>
        <v>#N/A</v>
      </c>
      <c r="CP147" s="1" t="e">
        <f t="shared" ca="1" si="95"/>
        <v>#N/A</v>
      </c>
      <c r="CQ147" s="1" t="e">
        <f t="shared" ca="1" si="96"/>
        <v>#N/A</v>
      </c>
      <c r="CR147" s="1" t="e">
        <f t="shared" ca="1" si="97"/>
        <v>#N/A</v>
      </c>
      <c r="CS147" s="1" t="e">
        <f t="shared" ca="1" si="98"/>
        <v>#N/A</v>
      </c>
      <c r="CU147" s="1" t="e">
        <f t="shared" ca="1" si="113"/>
        <v>#N/A</v>
      </c>
      <c r="CV147" s="1" t="e">
        <f t="shared" ca="1" si="99"/>
        <v>#N/A</v>
      </c>
      <c r="CW147" s="1" t="e">
        <f t="shared" ca="1" si="100"/>
        <v>#N/A</v>
      </c>
      <c r="CX147" s="1" t="e">
        <f t="shared" ca="1" si="101"/>
        <v>#N/A</v>
      </c>
      <c r="DI147" s="1" t="str">
        <f>IFERROR(IF(FIND(1920,Table1[Date 10s]),ROW()),"")</f>
        <v/>
      </c>
      <c r="DJ147" s="1" t="str">
        <f t="shared" ca="1" si="102"/>
        <v/>
      </c>
      <c r="DM147" s="1" t="str">
        <f>IFERROR(IF(FIND(1930,Table1[Date 10s]),ROW()),"")</f>
        <v/>
      </c>
      <c r="DN147" s="1" t="str">
        <f t="shared" ca="1" si="103"/>
        <v/>
      </c>
      <c r="DQ147" s="1" t="str">
        <f>IFERROR(IF(FIND(1940,Table1[Date 10s]),ROW()),"")</f>
        <v/>
      </c>
      <c r="DR147" s="1" t="str">
        <f t="shared" ca="1" si="104"/>
        <v/>
      </c>
      <c r="DU147" s="1" t="str">
        <f>IFERROR(IF(FIND(1950,Table1[Date 10s]),ROW()),"")</f>
        <v/>
      </c>
      <c r="DV147" s="1" t="str">
        <f t="shared" ca="1" si="105"/>
        <v/>
      </c>
      <c r="DY147" s="1" t="str">
        <f>IFERROR(IF(FIND(1960,Table1[Date 10s]),ROW()),"")</f>
        <v/>
      </c>
      <c r="DZ147" s="1" t="str">
        <f t="shared" ca="1" si="106"/>
        <v/>
      </c>
      <c r="EC147" s="1" t="str">
        <f>IFERROR(IF(FIND(1970,Table1[Date 10s]),ROW()),"")</f>
        <v/>
      </c>
      <c r="ED147" s="1" t="str">
        <f t="shared" ca="1" si="107"/>
        <v/>
      </c>
      <c r="EG147" s="1" t="str">
        <f>IFERROR(IF(FIND(1980,Table1[Date 10s]),ROW()),"")</f>
        <v/>
      </c>
      <c r="EH147" s="1" t="str">
        <f t="shared" ca="1" si="108"/>
        <v/>
      </c>
      <c r="EK147" s="1">
        <f>IFERROR(IF(FIND(1990,Table1[Date 10s]),ROW()),"")</f>
        <v>147</v>
      </c>
      <c r="EL147" s="1" t="str">
        <f t="shared" ca="1" si="109"/>
        <v/>
      </c>
      <c r="EO147" s="1" t="str">
        <f>IFERROR(IF(FIND(2000,Table1[Date 10s]),ROW()),"")</f>
        <v/>
      </c>
      <c r="EP147" s="1" t="str">
        <f t="shared" ca="1" si="110"/>
        <v/>
      </c>
      <c r="ES147" s="1" t="str">
        <f>IFERROR(IF(FIND(2010,Table1[Date 10s]),ROW()),"")</f>
        <v/>
      </c>
      <c r="ET147" s="1" t="str">
        <f t="shared" ca="1" si="111"/>
        <v/>
      </c>
      <c r="EU147" s="1"/>
    </row>
    <row r="148" spans="1:151">
      <c r="A148" s="1">
        <v>147</v>
      </c>
      <c r="B148" s="1">
        <v>8.1</v>
      </c>
      <c r="C148" s="1" t="s">
        <v>376</v>
      </c>
      <c r="D148" s="1" t="s">
        <v>377</v>
      </c>
      <c r="E148" s="1">
        <v>1961</v>
      </c>
      <c r="F148" s="1">
        <v>1960</v>
      </c>
      <c r="G148" s="1">
        <v>1960</v>
      </c>
      <c r="H148" s="1" t="s">
        <v>279</v>
      </c>
      <c r="I148" s="2">
        <v>25742</v>
      </c>
      <c r="K148" s="1">
        <f t="shared" si="89"/>
        <v>8.1</v>
      </c>
      <c r="L148" s="3">
        <f>Table1[[#This Row],[Votes]]</f>
        <v>25742</v>
      </c>
      <c r="CI148" s="1" t="str">
        <f>IFERROR(IF(FIND($CH$2,Table1[Date5s]),ROW()),"")</f>
        <v/>
      </c>
      <c r="CJ148" s="1" t="e">
        <f t="shared" si="112"/>
        <v>#N/A</v>
      </c>
      <c r="CK148" s="1" t="e">
        <f t="shared" ca="1" si="90"/>
        <v>#N/A</v>
      </c>
      <c r="CL148" s="1" t="e">
        <f t="shared" ca="1" si="91"/>
        <v>#N/A</v>
      </c>
      <c r="CM148" s="1" t="e">
        <f t="shared" ca="1" si="92"/>
        <v>#N/A</v>
      </c>
      <c r="CN148" s="1" t="e">
        <f t="shared" ca="1" si="93"/>
        <v>#N/A</v>
      </c>
      <c r="CO148" s="1" t="e">
        <f t="shared" ca="1" si="94"/>
        <v>#N/A</v>
      </c>
      <c r="CP148" s="1" t="e">
        <f t="shared" ca="1" si="95"/>
        <v>#N/A</v>
      </c>
      <c r="CQ148" s="1" t="e">
        <f t="shared" ca="1" si="96"/>
        <v>#N/A</v>
      </c>
      <c r="CR148" s="1" t="e">
        <f t="shared" ca="1" si="97"/>
        <v>#N/A</v>
      </c>
      <c r="CS148" s="1" t="e">
        <f t="shared" ca="1" si="98"/>
        <v>#N/A</v>
      </c>
      <c r="CU148" s="1" t="e">
        <f t="shared" ca="1" si="113"/>
        <v>#N/A</v>
      </c>
      <c r="CV148" s="1" t="e">
        <f t="shared" ca="1" si="99"/>
        <v>#N/A</v>
      </c>
      <c r="CW148" s="1" t="e">
        <f t="shared" ca="1" si="100"/>
        <v>#N/A</v>
      </c>
      <c r="CX148" s="1" t="e">
        <f t="shared" ca="1" si="101"/>
        <v>#N/A</v>
      </c>
      <c r="DI148" s="1" t="str">
        <f>IFERROR(IF(FIND(1920,Table1[Date 10s]),ROW()),"")</f>
        <v/>
      </c>
      <c r="DJ148" s="1" t="str">
        <f t="shared" ca="1" si="102"/>
        <v/>
      </c>
      <c r="DM148" s="1" t="str">
        <f>IFERROR(IF(FIND(1930,Table1[Date 10s]),ROW()),"")</f>
        <v/>
      </c>
      <c r="DN148" s="1" t="str">
        <f t="shared" ca="1" si="103"/>
        <v/>
      </c>
      <c r="DQ148" s="1" t="str">
        <f>IFERROR(IF(FIND(1940,Table1[Date 10s]),ROW()),"")</f>
        <v/>
      </c>
      <c r="DR148" s="1" t="str">
        <f t="shared" ca="1" si="104"/>
        <v/>
      </c>
      <c r="DU148" s="1" t="str">
        <f>IFERROR(IF(FIND(1950,Table1[Date 10s]),ROW()),"")</f>
        <v/>
      </c>
      <c r="DV148" s="1" t="str">
        <f t="shared" ca="1" si="105"/>
        <v/>
      </c>
      <c r="DY148" s="1">
        <f>IFERROR(IF(FIND(1960,Table1[Date 10s]),ROW()),"")</f>
        <v>148</v>
      </c>
      <c r="DZ148" s="1" t="str">
        <f t="shared" ca="1" si="106"/>
        <v/>
      </c>
      <c r="EC148" s="1" t="str">
        <f>IFERROR(IF(FIND(1970,Table1[Date 10s]),ROW()),"")</f>
        <v/>
      </c>
      <c r="ED148" s="1" t="str">
        <f t="shared" ca="1" si="107"/>
        <v/>
      </c>
      <c r="EG148" s="1" t="str">
        <f>IFERROR(IF(FIND(1980,Table1[Date 10s]),ROW()),"")</f>
        <v/>
      </c>
      <c r="EH148" s="1" t="str">
        <f t="shared" ca="1" si="108"/>
        <v/>
      </c>
      <c r="EK148" s="1" t="str">
        <f>IFERROR(IF(FIND(1990,Table1[Date 10s]),ROW()),"")</f>
        <v/>
      </c>
      <c r="EL148" s="1" t="str">
        <f t="shared" ca="1" si="109"/>
        <v/>
      </c>
      <c r="EO148" s="1" t="str">
        <f>IFERROR(IF(FIND(2000,Table1[Date 10s]),ROW()),"")</f>
        <v/>
      </c>
      <c r="EP148" s="1" t="str">
        <f t="shared" ca="1" si="110"/>
        <v/>
      </c>
      <c r="ES148" s="1" t="str">
        <f>IFERROR(IF(FIND(2010,Table1[Date 10s]),ROW()),"")</f>
        <v/>
      </c>
      <c r="ET148" s="1" t="str">
        <f t="shared" ca="1" si="111"/>
        <v/>
      </c>
      <c r="EU148" s="1"/>
    </row>
    <row r="149" spans="1:151">
      <c r="A149" s="1">
        <v>148</v>
      </c>
      <c r="B149" s="1">
        <v>8.1</v>
      </c>
      <c r="C149" s="1" t="s">
        <v>378</v>
      </c>
      <c r="D149" s="1" t="s">
        <v>379</v>
      </c>
      <c r="E149" s="1">
        <v>1940</v>
      </c>
      <c r="F149" s="1">
        <v>1940</v>
      </c>
      <c r="G149" s="1">
        <v>1940</v>
      </c>
      <c r="H149" s="1" t="s">
        <v>184</v>
      </c>
      <c r="I149" s="2">
        <v>42227</v>
      </c>
      <c r="K149" s="1">
        <f t="shared" si="89"/>
        <v>8.1</v>
      </c>
      <c r="L149" s="3">
        <f>Table1[[#This Row],[Votes]]</f>
        <v>42227</v>
      </c>
      <c r="CI149" s="1" t="str">
        <f>IFERROR(IF(FIND($CH$2,Table1[Date5s]),ROW()),"")</f>
        <v/>
      </c>
      <c r="CJ149" s="1" t="e">
        <f t="shared" si="112"/>
        <v>#N/A</v>
      </c>
      <c r="CK149" s="1" t="e">
        <f t="shared" ca="1" si="90"/>
        <v>#N/A</v>
      </c>
      <c r="CL149" s="1" t="e">
        <f t="shared" ca="1" si="91"/>
        <v>#N/A</v>
      </c>
      <c r="CM149" s="1" t="e">
        <f t="shared" ca="1" si="92"/>
        <v>#N/A</v>
      </c>
      <c r="CN149" s="1" t="e">
        <f t="shared" ca="1" si="93"/>
        <v>#N/A</v>
      </c>
      <c r="CO149" s="1" t="e">
        <f t="shared" ca="1" si="94"/>
        <v>#N/A</v>
      </c>
      <c r="CP149" s="1" t="e">
        <f t="shared" ca="1" si="95"/>
        <v>#N/A</v>
      </c>
      <c r="CQ149" s="1" t="e">
        <f t="shared" ca="1" si="96"/>
        <v>#N/A</v>
      </c>
      <c r="CR149" s="1" t="e">
        <f t="shared" ca="1" si="97"/>
        <v>#N/A</v>
      </c>
      <c r="CS149" s="1" t="e">
        <f t="shared" ca="1" si="98"/>
        <v>#N/A</v>
      </c>
      <c r="CU149" s="1" t="e">
        <f t="shared" ca="1" si="113"/>
        <v>#N/A</v>
      </c>
      <c r="CV149" s="1" t="e">
        <f t="shared" ca="1" si="99"/>
        <v>#N/A</v>
      </c>
      <c r="CW149" s="1" t="e">
        <f t="shared" ca="1" si="100"/>
        <v>#N/A</v>
      </c>
      <c r="CX149" s="1" t="e">
        <f t="shared" ca="1" si="101"/>
        <v>#N/A</v>
      </c>
      <c r="DI149" s="1" t="str">
        <f>IFERROR(IF(FIND(1920,Table1[Date 10s]),ROW()),"")</f>
        <v/>
      </c>
      <c r="DJ149" s="1" t="str">
        <f t="shared" ca="1" si="102"/>
        <v/>
      </c>
      <c r="DM149" s="1" t="str">
        <f>IFERROR(IF(FIND(1930,Table1[Date 10s]),ROW()),"")</f>
        <v/>
      </c>
      <c r="DN149" s="1" t="str">
        <f t="shared" ca="1" si="103"/>
        <v/>
      </c>
      <c r="DQ149" s="1">
        <f>IFERROR(IF(FIND(1940,Table1[Date 10s]),ROW()),"")</f>
        <v>149</v>
      </c>
      <c r="DR149" s="1" t="str">
        <f t="shared" ca="1" si="104"/>
        <v/>
      </c>
      <c r="DU149" s="1" t="str">
        <f>IFERROR(IF(FIND(1950,Table1[Date 10s]),ROW()),"")</f>
        <v/>
      </c>
      <c r="DV149" s="1" t="str">
        <f t="shared" ca="1" si="105"/>
        <v/>
      </c>
      <c r="DY149" s="1" t="str">
        <f>IFERROR(IF(FIND(1960,Table1[Date 10s]),ROW()),"")</f>
        <v/>
      </c>
      <c r="DZ149" s="1" t="str">
        <f t="shared" ca="1" si="106"/>
        <v/>
      </c>
      <c r="EC149" s="1" t="str">
        <f>IFERROR(IF(FIND(1970,Table1[Date 10s]),ROW()),"")</f>
        <v/>
      </c>
      <c r="ED149" s="1" t="str">
        <f t="shared" ca="1" si="107"/>
        <v/>
      </c>
      <c r="EG149" s="1" t="str">
        <f>IFERROR(IF(FIND(1980,Table1[Date 10s]),ROW()),"")</f>
        <v/>
      </c>
      <c r="EH149" s="1" t="str">
        <f t="shared" ca="1" si="108"/>
        <v/>
      </c>
      <c r="EK149" s="1" t="str">
        <f>IFERROR(IF(FIND(1990,Table1[Date 10s]),ROW()),"")</f>
        <v/>
      </c>
      <c r="EL149" s="1" t="str">
        <f t="shared" ca="1" si="109"/>
        <v/>
      </c>
      <c r="EO149" s="1" t="str">
        <f>IFERROR(IF(FIND(2000,Table1[Date 10s]),ROW()),"")</f>
        <v/>
      </c>
      <c r="EP149" s="1" t="str">
        <f t="shared" ca="1" si="110"/>
        <v/>
      </c>
      <c r="ES149" s="1" t="str">
        <f>IFERROR(IF(FIND(2010,Table1[Date 10s]),ROW()),"")</f>
        <v/>
      </c>
      <c r="ET149" s="1" t="str">
        <f t="shared" ca="1" si="111"/>
        <v/>
      </c>
      <c r="EU149" s="1"/>
    </row>
    <row r="150" spans="1:151">
      <c r="A150" s="1">
        <v>149</v>
      </c>
      <c r="B150" s="1">
        <v>8.1</v>
      </c>
      <c r="C150" s="1" t="s">
        <v>380</v>
      </c>
      <c r="D150" s="1" t="s">
        <v>381</v>
      </c>
      <c r="E150" s="1">
        <v>1939</v>
      </c>
      <c r="F150" s="1">
        <v>1935</v>
      </c>
      <c r="G150" s="1">
        <v>1930</v>
      </c>
      <c r="H150" s="1" t="s">
        <v>293</v>
      </c>
      <c r="I150" s="2">
        <v>192425</v>
      </c>
      <c r="K150" s="1">
        <f t="shared" si="89"/>
        <v>8.1</v>
      </c>
      <c r="L150" s="3">
        <f>Table1[[#This Row],[Votes]]</f>
        <v>192425</v>
      </c>
      <c r="CI150" s="1" t="str">
        <f>IFERROR(IF(FIND($CH$2,Table1[Date5s]),ROW()),"")</f>
        <v/>
      </c>
      <c r="CJ150" s="1" t="e">
        <f t="shared" si="112"/>
        <v>#N/A</v>
      </c>
      <c r="CK150" s="1" t="e">
        <f t="shared" ca="1" si="90"/>
        <v>#N/A</v>
      </c>
      <c r="CL150" s="1" t="e">
        <f t="shared" ca="1" si="91"/>
        <v>#N/A</v>
      </c>
      <c r="CM150" s="1" t="e">
        <f t="shared" ca="1" si="92"/>
        <v>#N/A</v>
      </c>
      <c r="CN150" s="1" t="e">
        <f t="shared" ca="1" si="93"/>
        <v>#N/A</v>
      </c>
      <c r="CO150" s="1" t="e">
        <f t="shared" ca="1" si="94"/>
        <v>#N/A</v>
      </c>
      <c r="CP150" s="1" t="e">
        <f t="shared" ca="1" si="95"/>
        <v>#N/A</v>
      </c>
      <c r="CQ150" s="1" t="e">
        <f t="shared" ca="1" si="96"/>
        <v>#N/A</v>
      </c>
      <c r="CR150" s="1" t="e">
        <f t="shared" ca="1" si="97"/>
        <v>#N/A</v>
      </c>
      <c r="CS150" s="1" t="e">
        <f t="shared" ca="1" si="98"/>
        <v>#N/A</v>
      </c>
      <c r="CU150" s="1" t="e">
        <f t="shared" ca="1" si="113"/>
        <v>#N/A</v>
      </c>
      <c r="CV150" s="1" t="e">
        <f t="shared" ca="1" si="99"/>
        <v>#N/A</v>
      </c>
      <c r="CW150" s="1" t="e">
        <f t="shared" ca="1" si="100"/>
        <v>#N/A</v>
      </c>
      <c r="CX150" s="1" t="e">
        <f t="shared" ca="1" si="101"/>
        <v>#N/A</v>
      </c>
      <c r="DI150" s="1" t="str">
        <f>IFERROR(IF(FIND(1920,Table1[Date 10s]),ROW()),"")</f>
        <v/>
      </c>
      <c r="DJ150" s="1" t="str">
        <f t="shared" ca="1" si="102"/>
        <v/>
      </c>
      <c r="DM150" s="1">
        <f>IFERROR(IF(FIND(1930,Table1[Date 10s]),ROW()),"")</f>
        <v>150</v>
      </c>
      <c r="DN150" s="1" t="str">
        <f t="shared" ca="1" si="103"/>
        <v/>
      </c>
      <c r="DQ150" s="1" t="str">
        <f>IFERROR(IF(FIND(1940,Table1[Date 10s]),ROW()),"")</f>
        <v/>
      </c>
      <c r="DR150" s="1" t="str">
        <f t="shared" ca="1" si="104"/>
        <v/>
      </c>
      <c r="DU150" s="1" t="str">
        <f>IFERROR(IF(FIND(1950,Table1[Date 10s]),ROW()),"")</f>
        <v/>
      </c>
      <c r="DV150" s="1" t="str">
        <f t="shared" ca="1" si="105"/>
        <v/>
      </c>
      <c r="DY150" s="1" t="str">
        <f>IFERROR(IF(FIND(1960,Table1[Date 10s]),ROW()),"")</f>
        <v/>
      </c>
      <c r="DZ150" s="1" t="str">
        <f t="shared" ca="1" si="106"/>
        <v/>
      </c>
      <c r="EC150" s="1" t="str">
        <f>IFERROR(IF(FIND(1970,Table1[Date 10s]),ROW()),"")</f>
        <v/>
      </c>
      <c r="ED150" s="1" t="str">
        <f t="shared" ca="1" si="107"/>
        <v/>
      </c>
      <c r="EG150" s="1" t="str">
        <f>IFERROR(IF(FIND(1980,Table1[Date 10s]),ROW()),"")</f>
        <v/>
      </c>
      <c r="EH150" s="1" t="str">
        <f t="shared" ca="1" si="108"/>
        <v/>
      </c>
      <c r="EK150" s="1" t="str">
        <f>IFERROR(IF(FIND(1990,Table1[Date 10s]),ROW()),"")</f>
        <v/>
      </c>
      <c r="EL150" s="1" t="str">
        <f t="shared" ca="1" si="109"/>
        <v/>
      </c>
      <c r="EO150" s="1" t="str">
        <f>IFERROR(IF(FIND(2000,Table1[Date 10s]),ROW()),"")</f>
        <v/>
      </c>
      <c r="EP150" s="1" t="str">
        <f t="shared" ca="1" si="110"/>
        <v/>
      </c>
      <c r="ES150" s="1" t="str">
        <f>IFERROR(IF(FIND(2010,Table1[Date 10s]),ROW()),"")</f>
        <v/>
      </c>
      <c r="ET150" s="1" t="str">
        <f t="shared" ca="1" si="111"/>
        <v/>
      </c>
      <c r="EU150" s="1"/>
    </row>
    <row r="151" spans="1:151">
      <c r="A151" s="1">
        <v>150</v>
      </c>
      <c r="B151" s="1">
        <v>8.1</v>
      </c>
      <c r="C151" s="1" t="s">
        <v>382</v>
      </c>
      <c r="D151" s="1" t="s">
        <v>383</v>
      </c>
      <c r="E151" s="1">
        <v>1986</v>
      </c>
      <c r="F151" s="1">
        <v>1985</v>
      </c>
      <c r="G151" s="1">
        <v>1980</v>
      </c>
      <c r="H151" s="1" t="s">
        <v>168</v>
      </c>
      <c r="I151" s="2">
        <v>202044</v>
      </c>
      <c r="K151" s="1">
        <f t="shared" si="89"/>
        <v>8.1</v>
      </c>
      <c r="L151" s="3">
        <f>Table1[[#This Row],[Votes]]</f>
        <v>202044</v>
      </c>
      <c r="CI151" s="1" t="str">
        <f>IFERROR(IF(FIND($CH$2,Table1[Date5s]),ROW()),"")</f>
        <v/>
      </c>
      <c r="CJ151" s="1" t="e">
        <f t="shared" si="112"/>
        <v>#N/A</v>
      </c>
      <c r="CK151" s="1" t="e">
        <f t="shared" ca="1" si="90"/>
        <v>#N/A</v>
      </c>
      <c r="CL151" s="1" t="e">
        <f t="shared" ca="1" si="91"/>
        <v>#N/A</v>
      </c>
      <c r="CM151" s="1" t="e">
        <f t="shared" ca="1" si="92"/>
        <v>#N/A</v>
      </c>
      <c r="CN151" s="1" t="e">
        <f t="shared" ca="1" si="93"/>
        <v>#N/A</v>
      </c>
      <c r="CO151" s="1" t="e">
        <f t="shared" ca="1" si="94"/>
        <v>#N/A</v>
      </c>
      <c r="CP151" s="1" t="e">
        <f t="shared" ca="1" si="95"/>
        <v>#N/A</v>
      </c>
      <c r="CQ151" s="1" t="e">
        <f t="shared" ca="1" si="96"/>
        <v>#N/A</v>
      </c>
      <c r="CR151" s="1" t="e">
        <f t="shared" ca="1" si="97"/>
        <v>#N/A</v>
      </c>
      <c r="CS151" s="1" t="e">
        <f t="shared" ca="1" si="98"/>
        <v>#N/A</v>
      </c>
      <c r="CU151" s="1" t="e">
        <f t="shared" ca="1" si="113"/>
        <v>#N/A</v>
      </c>
      <c r="CV151" s="1" t="e">
        <f t="shared" ca="1" si="99"/>
        <v>#N/A</v>
      </c>
      <c r="CW151" s="1" t="e">
        <f t="shared" ca="1" si="100"/>
        <v>#N/A</v>
      </c>
      <c r="CX151" s="1" t="e">
        <f t="shared" ca="1" si="101"/>
        <v>#N/A</v>
      </c>
      <c r="DI151" s="1" t="str">
        <f>IFERROR(IF(FIND(1920,Table1[Date 10s]),ROW()),"")</f>
        <v/>
      </c>
      <c r="DJ151" s="1" t="str">
        <f t="shared" ca="1" si="102"/>
        <v/>
      </c>
      <c r="DM151" s="1" t="str">
        <f>IFERROR(IF(FIND(1930,Table1[Date 10s]),ROW()),"")</f>
        <v/>
      </c>
      <c r="DN151" s="1" t="str">
        <f t="shared" ca="1" si="103"/>
        <v/>
      </c>
      <c r="DQ151" s="1" t="str">
        <f>IFERROR(IF(FIND(1940,Table1[Date 10s]),ROW()),"")</f>
        <v/>
      </c>
      <c r="DR151" s="1" t="str">
        <f t="shared" ca="1" si="104"/>
        <v/>
      </c>
      <c r="DU151" s="1" t="str">
        <f>IFERROR(IF(FIND(1950,Table1[Date 10s]),ROW()),"")</f>
        <v/>
      </c>
      <c r="DV151" s="1" t="str">
        <f t="shared" ca="1" si="105"/>
        <v/>
      </c>
      <c r="DY151" s="1" t="str">
        <f>IFERROR(IF(FIND(1960,Table1[Date 10s]),ROW()),"")</f>
        <v/>
      </c>
      <c r="DZ151" s="1" t="str">
        <f t="shared" ca="1" si="106"/>
        <v/>
      </c>
      <c r="EC151" s="1" t="str">
        <f>IFERROR(IF(FIND(1970,Table1[Date 10s]),ROW()),"")</f>
        <v/>
      </c>
      <c r="ED151" s="1" t="str">
        <f t="shared" ca="1" si="107"/>
        <v/>
      </c>
      <c r="EG151" s="1">
        <f>IFERROR(IF(FIND(1980,Table1[Date 10s]),ROW()),"")</f>
        <v>151</v>
      </c>
      <c r="EH151" s="1" t="str">
        <f t="shared" ca="1" si="108"/>
        <v/>
      </c>
      <c r="EK151" s="1" t="str">
        <f>IFERROR(IF(FIND(1990,Table1[Date 10s]),ROW()),"")</f>
        <v/>
      </c>
      <c r="EL151" s="1" t="str">
        <f t="shared" ca="1" si="109"/>
        <v/>
      </c>
      <c r="EO151" s="1" t="str">
        <f>IFERROR(IF(FIND(2000,Table1[Date 10s]),ROW()),"")</f>
        <v/>
      </c>
      <c r="EP151" s="1" t="str">
        <f t="shared" ca="1" si="110"/>
        <v/>
      </c>
      <c r="ES151" s="1" t="str">
        <f>IFERROR(IF(FIND(2010,Table1[Date 10s]),ROW()),"")</f>
        <v/>
      </c>
      <c r="ET151" s="1" t="str">
        <f t="shared" ca="1" si="111"/>
        <v/>
      </c>
      <c r="EU151" s="1"/>
    </row>
    <row r="152" spans="1:151">
      <c r="A152" s="1">
        <v>151</v>
      </c>
      <c r="B152" s="1">
        <v>8.1</v>
      </c>
      <c r="C152" s="1" t="s">
        <v>384</v>
      </c>
      <c r="D152" s="1" t="s">
        <v>385</v>
      </c>
      <c r="E152" s="1">
        <v>2005</v>
      </c>
      <c r="F152" s="1">
        <v>2005</v>
      </c>
      <c r="G152" s="1">
        <v>2000</v>
      </c>
      <c r="H152" s="1" t="s">
        <v>282</v>
      </c>
      <c r="I152" s="2">
        <v>459794</v>
      </c>
      <c r="K152" s="1">
        <f t="shared" si="89"/>
        <v>8.1</v>
      </c>
      <c r="L152" s="3">
        <f>Table1[[#This Row],[Votes]]</f>
        <v>459794</v>
      </c>
      <c r="CI152" s="1" t="str">
        <f>IFERROR(IF(FIND($CH$2,Table1[Date5s]),ROW()),"")</f>
        <v/>
      </c>
      <c r="CJ152" s="1" t="e">
        <f t="shared" si="112"/>
        <v>#N/A</v>
      </c>
      <c r="CK152" s="1" t="e">
        <f t="shared" ca="1" si="90"/>
        <v>#N/A</v>
      </c>
      <c r="CL152" s="1" t="e">
        <f t="shared" ca="1" si="91"/>
        <v>#N/A</v>
      </c>
      <c r="CM152" s="1" t="e">
        <f t="shared" ca="1" si="92"/>
        <v>#N/A</v>
      </c>
      <c r="CN152" s="1" t="e">
        <f t="shared" ca="1" si="93"/>
        <v>#N/A</v>
      </c>
      <c r="CO152" s="1" t="e">
        <f t="shared" ca="1" si="94"/>
        <v>#N/A</v>
      </c>
      <c r="CP152" s="1" t="e">
        <f t="shared" ca="1" si="95"/>
        <v>#N/A</v>
      </c>
      <c r="CQ152" s="1" t="e">
        <f t="shared" ca="1" si="96"/>
        <v>#N/A</v>
      </c>
      <c r="CR152" s="1" t="e">
        <f t="shared" ca="1" si="97"/>
        <v>#N/A</v>
      </c>
      <c r="CS152" s="1" t="e">
        <f t="shared" ca="1" si="98"/>
        <v>#N/A</v>
      </c>
      <c r="CU152" s="1" t="e">
        <f t="shared" ca="1" si="113"/>
        <v>#N/A</v>
      </c>
      <c r="CV152" s="1" t="e">
        <f t="shared" ca="1" si="99"/>
        <v>#N/A</v>
      </c>
      <c r="CW152" s="1" t="e">
        <f t="shared" ca="1" si="100"/>
        <v>#N/A</v>
      </c>
      <c r="CX152" s="1" t="e">
        <f t="shared" ca="1" si="101"/>
        <v>#N/A</v>
      </c>
      <c r="DI152" s="1" t="str">
        <f>IFERROR(IF(FIND(1920,Table1[Date 10s]),ROW()),"")</f>
        <v/>
      </c>
      <c r="DJ152" s="1" t="str">
        <f t="shared" ca="1" si="102"/>
        <v/>
      </c>
      <c r="DM152" s="1" t="str">
        <f>IFERROR(IF(FIND(1930,Table1[Date 10s]),ROW()),"")</f>
        <v/>
      </c>
      <c r="DN152" s="1" t="str">
        <f t="shared" ca="1" si="103"/>
        <v/>
      </c>
      <c r="DQ152" s="1" t="str">
        <f>IFERROR(IF(FIND(1940,Table1[Date 10s]),ROW()),"")</f>
        <v/>
      </c>
      <c r="DR152" s="1" t="str">
        <f t="shared" ca="1" si="104"/>
        <v/>
      </c>
      <c r="DU152" s="1" t="str">
        <f>IFERROR(IF(FIND(1950,Table1[Date 10s]),ROW()),"")</f>
        <v/>
      </c>
      <c r="DV152" s="1" t="str">
        <f t="shared" ca="1" si="105"/>
        <v/>
      </c>
      <c r="DY152" s="1" t="str">
        <f>IFERROR(IF(FIND(1960,Table1[Date 10s]),ROW()),"")</f>
        <v/>
      </c>
      <c r="DZ152" s="1" t="str">
        <f t="shared" ca="1" si="106"/>
        <v/>
      </c>
      <c r="EC152" s="1" t="str">
        <f>IFERROR(IF(FIND(1970,Table1[Date 10s]),ROW()),"")</f>
        <v/>
      </c>
      <c r="ED152" s="1" t="str">
        <f t="shared" ca="1" si="107"/>
        <v/>
      </c>
      <c r="EG152" s="1" t="str">
        <f>IFERROR(IF(FIND(1980,Table1[Date 10s]),ROW()),"")</f>
        <v/>
      </c>
      <c r="EH152" s="1" t="str">
        <f t="shared" ca="1" si="108"/>
        <v/>
      </c>
      <c r="EK152" s="1" t="str">
        <f>IFERROR(IF(FIND(1990,Table1[Date 10s]),ROW()),"")</f>
        <v/>
      </c>
      <c r="EL152" s="1" t="str">
        <f t="shared" ca="1" si="109"/>
        <v/>
      </c>
      <c r="EO152" s="1">
        <f>IFERROR(IF(FIND(2000,Table1[Date 10s]),ROW()),"")</f>
        <v>152</v>
      </c>
      <c r="EP152" s="1" t="str">
        <f t="shared" ca="1" si="110"/>
        <v/>
      </c>
      <c r="ES152" s="1" t="str">
        <f>IFERROR(IF(FIND(2010,Table1[Date 10s]),ROW()),"")</f>
        <v/>
      </c>
      <c r="ET152" s="1" t="str">
        <f t="shared" ca="1" si="111"/>
        <v/>
      </c>
      <c r="EU152" s="1"/>
    </row>
    <row r="153" spans="1:151">
      <c r="A153" s="1">
        <v>152</v>
      </c>
      <c r="B153" s="1">
        <v>8.1</v>
      </c>
      <c r="C153" s="1" t="s">
        <v>386</v>
      </c>
      <c r="D153" s="1" t="s">
        <v>387</v>
      </c>
      <c r="E153" s="1">
        <v>1969</v>
      </c>
      <c r="F153" s="1">
        <v>1965</v>
      </c>
      <c r="G153" s="1">
        <v>1960</v>
      </c>
      <c r="H153" s="1" t="s">
        <v>388</v>
      </c>
      <c r="I153" s="2">
        <v>102995</v>
      </c>
      <c r="K153" s="1">
        <f t="shared" si="89"/>
        <v>8.1</v>
      </c>
      <c r="L153" s="3">
        <f>Table1[[#This Row],[Votes]]</f>
        <v>102995</v>
      </c>
      <c r="CI153" s="1" t="str">
        <f>IFERROR(IF(FIND($CH$2,Table1[Date5s]),ROW()),"")</f>
        <v/>
      </c>
      <c r="CJ153" s="1" t="e">
        <f t="shared" si="112"/>
        <v>#N/A</v>
      </c>
      <c r="CK153" s="1" t="e">
        <f t="shared" ca="1" si="90"/>
        <v>#N/A</v>
      </c>
      <c r="CL153" s="1" t="e">
        <f t="shared" ca="1" si="91"/>
        <v>#N/A</v>
      </c>
      <c r="CM153" s="1" t="e">
        <f t="shared" ca="1" si="92"/>
        <v>#N/A</v>
      </c>
      <c r="CN153" s="1" t="e">
        <f t="shared" ca="1" si="93"/>
        <v>#N/A</v>
      </c>
      <c r="CO153" s="1" t="e">
        <f t="shared" ca="1" si="94"/>
        <v>#N/A</v>
      </c>
      <c r="CP153" s="1" t="e">
        <f t="shared" ca="1" si="95"/>
        <v>#N/A</v>
      </c>
      <c r="CQ153" s="1" t="e">
        <f t="shared" ca="1" si="96"/>
        <v>#N/A</v>
      </c>
      <c r="CR153" s="1" t="e">
        <f t="shared" ca="1" si="97"/>
        <v>#N/A</v>
      </c>
      <c r="CS153" s="1" t="e">
        <f t="shared" ca="1" si="98"/>
        <v>#N/A</v>
      </c>
      <c r="CU153" s="1" t="e">
        <f t="shared" ca="1" si="113"/>
        <v>#N/A</v>
      </c>
      <c r="CV153" s="1" t="e">
        <f t="shared" ca="1" si="99"/>
        <v>#N/A</v>
      </c>
      <c r="CW153" s="1" t="e">
        <f t="shared" ca="1" si="100"/>
        <v>#N/A</v>
      </c>
      <c r="CX153" s="1" t="e">
        <f t="shared" ca="1" si="101"/>
        <v>#N/A</v>
      </c>
      <c r="DI153" s="1" t="str">
        <f>IFERROR(IF(FIND(1920,Table1[Date 10s]),ROW()),"")</f>
        <v/>
      </c>
      <c r="DJ153" s="1" t="str">
        <f t="shared" ca="1" si="102"/>
        <v/>
      </c>
      <c r="DM153" s="1" t="str">
        <f>IFERROR(IF(FIND(1930,Table1[Date 10s]),ROW()),"")</f>
        <v/>
      </c>
      <c r="DN153" s="1" t="str">
        <f t="shared" ca="1" si="103"/>
        <v/>
      </c>
      <c r="DQ153" s="1" t="str">
        <f>IFERROR(IF(FIND(1940,Table1[Date 10s]),ROW()),"")</f>
        <v/>
      </c>
      <c r="DR153" s="1" t="str">
        <f t="shared" ca="1" si="104"/>
        <v/>
      </c>
      <c r="DU153" s="1" t="str">
        <f>IFERROR(IF(FIND(1950,Table1[Date 10s]),ROW()),"")</f>
        <v/>
      </c>
      <c r="DV153" s="1" t="str">
        <f t="shared" ca="1" si="105"/>
        <v/>
      </c>
      <c r="DY153" s="1">
        <f>IFERROR(IF(FIND(1960,Table1[Date 10s]),ROW()),"")</f>
        <v>153</v>
      </c>
      <c r="DZ153" s="1" t="str">
        <f t="shared" ca="1" si="106"/>
        <v/>
      </c>
      <c r="EC153" s="1" t="str">
        <f>IFERROR(IF(FIND(1970,Table1[Date 10s]),ROW()),"")</f>
        <v/>
      </c>
      <c r="ED153" s="1" t="str">
        <f t="shared" ca="1" si="107"/>
        <v/>
      </c>
      <c r="EG153" s="1" t="str">
        <f>IFERROR(IF(FIND(1980,Table1[Date 10s]),ROW()),"")</f>
        <v/>
      </c>
      <c r="EH153" s="1" t="str">
        <f t="shared" ca="1" si="108"/>
        <v/>
      </c>
      <c r="EK153" s="1" t="str">
        <f>IFERROR(IF(FIND(1990,Table1[Date 10s]),ROW()),"")</f>
        <v/>
      </c>
      <c r="EL153" s="1" t="str">
        <f t="shared" ca="1" si="109"/>
        <v/>
      </c>
      <c r="EO153" s="1" t="str">
        <f>IFERROR(IF(FIND(2000,Table1[Date 10s]),ROW()),"")</f>
        <v/>
      </c>
      <c r="EP153" s="1" t="str">
        <f t="shared" ca="1" si="110"/>
        <v/>
      </c>
      <c r="ES153" s="1" t="str">
        <f>IFERROR(IF(FIND(2010,Table1[Date 10s]),ROW()),"")</f>
        <v/>
      </c>
      <c r="ET153" s="1" t="str">
        <f t="shared" ca="1" si="111"/>
        <v/>
      </c>
      <c r="EU153" s="1"/>
    </row>
    <row r="154" spans="1:151">
      <c r="A154" s="1">
        <v>153</v>
      </c>
      <c r="B154" s="1">
        <v>8.1</v>
      </c>
      <c r="C154" s="1" t="s">
        <v>389</v>
      </c>
      <c r="D154" s="1" t="s">
        <v>390</v>
      </c>
      <c r="E154" s="1">
        <v>2003</v>
      </c>
      <c r="F154" s="1">
        <v>2000</v>
      </c>
      <c r="G154" s="1">
        <v>2000</v>
      </c>
      <c r="H154" s="1" t="s">
        <v>34</v>
      </c>
      <c r="I154" s="2">
        <v>470244</v>
      </c>
      <c r="K154" s="1">
        <f t="shared" si="89"/>
        <v>8.1</v>
      </c>
      <c r="L154" s="3">
        <f>Table1[[#This Row],[Votes]]</f>
        <v>470244</v>
      </c>
      <c r="CI154" s="1" t="str">
        <f>IFERROR(IF(FIND($CH$2,Table1[Date5s]),ROW()),"")</f>
        <v/>
      </c>
      <c r="CJ154" s="1" t="e">
        <f t="shared" si="112"/>
        <v>#N/A</v>
      </c>
      <c r="CK154" s="1" t="e">
        <f t="shared" ca="1" si="90"/>
        <v>#N/A</v>
      </c>
      <c r="CL154" s="1" t="e">
        <f t="shared" ca="1" si="91"/>
        <v>#N/A</v>
      </c>
      <c r="CM154" s="1" t="e">
        <f t="shared" ca="1" si="92"/>
        <v>#N/A</v>
      </c>
      <c r="CN154" s="1" t="e">
        <f t="shared" ca="1" si="93"/>
        <v>#N/A</v>
      </c>
      <c r="CO154" s="1" t="e">
        <f t="shared" ca="1" si="94"/>
        <v>#N/A</v>
      </c>
      <c r="CP154" s="1" t="e">
        <f t="shared" ca="1" si="95"/>
        <v>#N/A</v>
      </c>
      <c r="CQ154" s="1" t="e">
        <f t="shared" ca="1" si="96"/>
        <v>#N/A</v>
      </c>
      <c r="CR154" s="1" t="e">
        <f t="shared" ca="1" si="97"/>
        <v>#N/A</v>
      </c>
      <c r="CS154" s="1" t="e">
        <f t="shared" ca="1" si="98"/>
        <v>#N/A</v>
      </c>
      <c r="CU154" s="1" t="e">
        <f t="shared" ca="1" si="113"/>
        <v>#N/A</v>
      </c>
      <c r="CV154" s="1" t="e">
        <f t="shared" ca="1" si="99"/>
        <v>#N/A</v>
      </c>
      <c r="CW154" s="1" t="e">
        <f t="shared" ca="1" si="100"/>
        <v>#N/A</v>
      </c>
      <c r="CX154" s="1" t="e">
        <f t="shared" ca="1" si="101"/>
        <v>#N/A</v>
      </c>
      <c r="DI154" s="1" t="str">
        <f>IFERROR(IF(FIND(1920,Table1[Date 10s]),ROW()),"")</f>
        <v/>
      </c>
      <c r="DJ154" s="1" t="str">
        <f t="shared" ca="1" si="102"/>
        <v/>
      </c>
      <c r="DM154" s="1" t="str">
        <f>IFERROR(IF(FIND(1930,Table1[Date 10s]),ROW()),"")</f>
        <v/>
      </c>
      <c r="DN154" s="1" t="str">
        <f t="shared" ca="1" si="103"/>
        <v/>
      </c>
      <c r="DQ154" s="1" t="str">
        <f>IFERROR(IF(FIND(1940,Table1[Date 10s]),ROW()),"")</f>
        <v/>
      </c>
      <c r="DR154" s="1" t="str">
        <f t="shared" ca="1" si="104"/>
        <v/>
      </c>
      <c r="DU154" s="1" t="str">
        <f>IFERROR(IF(FIND(1950,Table1[Date 10s]),ROW()),"")</f>
        <v/>
      </c>
      <c r="DV154" s="1" t="str">
        <f t="shared" ca="1" si="105"/>
        <v/>
      </c>
      <c r="DY154" s="1" t="str">
        <f>IFERROR(IF(FIND(1960,Table1[Date 10s]),ROW()),"")</f>
        <v/>
      </c>
      <c r="DZ154" s="1" t="str">
        <f t="shared" ca="1" si="106"/>
        <v/>
      </c>
      <c r="EC154" s="1" t="str">
        <f>IFERROR(IF(FIND(1970,Table1[Date 10s]),ROW()),"")</f>
        <v/>
      </c>
      <c r="ED154" s="1" t="str">
        <f t="shared" ca="1" si="107"/>
        <v/>
      </c>
      <c r="EG154" s="1" t="str">
        <f>IFERROR(IF(FIND(1980,Table1[Date 10s]),ROW()),"")</f>
        <v/>
      </c>
      <c r="EH154" s="1" t="str">
        <f t="shared" ca="1" si="108"/>
        <v/>
      </c>
      <c r="EK154" s="1" t="str">
        <f>IFERROR(IF(FIND(1990,Table1[Date 10s]),ROW()),"")</f>
        <v/>
      </c>
      <c r="EL154" s="1" t="str">
        <f t="shared" ca="1" si="109"/>
        <v/>
      </c>
      <c r="EO154" s="1">
        <f>IFERROR(IF(FIND(2000,Table1[Date 10s]),ROW()),"")</f>
        <v>154</v>
      </c>
      <c r="EP154" s="1" t="str">
        <f t="shared" ca="1" si="110"/>
        <v/>
      </c>
      <c r="ES154" s="1" t="str">
        <f>IFERROR(IF(FIND(2010,Table1[Date 10s]),ROW()),"")</f>
        <v/>
      </c>
      <c r="ET154" s="1" t="str">
        <f t="shared" ca="1" si="111"/>
        <v/>
      </c>
      <c r="EU154" s="1"/>
    </row>
    <row r="155" spans="1:151">
      <c r="A155" s="1">
        <v>154</v>
      </c>
      <c r="B155" s="1">
        <v>8.1</v>
      </c>
      <c r="C155" s="1" t="s">
        <v>391</v>
      </c>
      <c r="D155" s="1" t="s">
        <v>392</v>
      </c>
      <c r="E155" s="1">
        <v>1982</v>
      </c>
      <c r="F155" s="1">
        <v>1980</v>
      </c>
      <c r="G155" s="1">
        <v>1980</v>
      </c>
      <c r="H155" s="1" t="s">
        <v>325</v>
      </c>
      <c r="I155" s="2">
        <v>175041</v>
      </c>
      <c r="K155" s="1">
        <f t="shared" si="89"/>
        <v>8.1</v>
      </c>
      <c r="L155" s="3">
        <f>Table1[[#This Row],[Votes]]</f>
        <v>175041</v>
      </c>
      <c r="CI155" s="1" t="str">
        <f>IFERROR(IF(FIND($CH$2,Table1[Date5s]),ROW()),"")</f>
        <v/>
      </c>
      <c r="CJ155" s="1" t="e">
        <f t="shared" si="112"/>
        <v>#N/A</v>
      </c>
      <c r="CK155" s="1" t="e">
        <f t="shared" ca="1" si="90"/>
        <v>#N/A</v>
      </c>
      <c r="CL155" s="1" t="e">
        <f t="shared" ca="1" si="91"/>
        <v>#N/A</v>
      </c>
      <c r="CM155" s="1" t="e">
        <f t="shared" ca="1" si="92"/>
        <v>#N/A</v>
      </c>
      <c r="CN155" s="1" t="e">
        <f t="shared" ca="1" si="93"/>
        <v>#N/A</v>
      </c>
      <c r="CO155" s="1" t="e">
        <f t="shared" ca="1" si="94"/>
        <v>#N/A</v>
      </c>
      <c r="CP155" s="1" t="e">
        <f t="shared" ca="1" si="95"/>
        <v>#N/A</v>
      </c>
      <c r="CQ155" s="1" t="e">
        <f t="shared" ca="1" si="96"/>
        <v>#N/A</v>
      </c>
      <c r="CR155" s="1" t="e">
        <f t="shared" ca="1" si="97"/>
        <v>#N/A</v>
      </c>
      <c r="CS155" s="1" t="e">
        <f t="shared" ca="1" si="98"/>
        <v>#N/A</v>
      </c>
      <c r="CU155" s="1" t="e">
        <f t="shared" ca="1" si="113"/>
        <v>#N/A</v>
      </c>
      <c r="CV155" s="1" t="e">
        <f t="shared" ca="1" si="99"/>
        <v>#N/A</v>
      </c>
      <c r="CW155" s="1" t="e">
        <f t="shared" ca="1" si="100"/>
        <v>#N/A</v>
      </c>
      <c r="CX155" s="1" t="e">
        <f t="shared" ca="1" si="101"/>
        <v>#N/A</v>
      </c>
      <c r="DI155" s="1" t="str">
        <f>IFERROR(IF(FIND(1920,Table1[Date 10s]),ROW()),"")</f>
        <v/>
      </c>
      <c r="DJ155" s="1" t="str">
        <f t="shared" ca="1" si="102"/>
        <v/>
      </c>
      <c r="DM155" s="1" t="str">
        <f>IFERROR(IF(FIND(1930,Table1[Date 10s]),ROW()),"")</f>
        <v/>
      </c>
      <c r="DN155" s="1" t="str">
        <f t="shared" ca="1" si="103"/>
        <v/>
      </c>
      <c r="DQ155" s="1" t="str">
        <f>IFERROR(IF(FIND(1940,Table1[Date 10s]),ROW()),"")</f>
        <v/>
      </c>
      <c r="DR155" s="1" t="str">
        <f t="shared" ca="1" si="104"/>
        <v/>
      </c>
      <c r="DU155" s="1" t="str">
        <f>IFERROR(IF(FIND(1950,Table1[Date 10s]),ROW()),"")</f>
        <v/>
      </c>
      <c r="DV155" s="1" t="str">
        <f t="shared" ca="1" si="105"/>
        <v/>
      </c>
      <c r="DY155" s="1" t="str">
        <f>IFERROR(IF(FIND(1960,Table1[Date 10s]),ROW()),"")</f>
        <v/>
      </c>
      <c r="DZ155" s="1" t="str">
        <f t="shared" ca="1" si="106"/>
        <v/>
      </c>
      <c r="EC155" s="1" t="str">
        <f>IFERROR(IF(FIND(1970,Table1[Date 10s]),ROW()),"")</f>
        <v/>
      </c>
      <c r="ED155" s="1" t="str">
        <f t="shared" ca="1" si="107"/>
        <v/>
      </c>
      <c r="EG155" s="1">
        <f>IFERROR(IF(FIND(1980,Table1[Date 10s]),ROW()),"")</f>
        <v>155</v>
      </c>
      <c r="EH155" s="1" t="str">
        <f t="shared" ca="1" si="108"/>
        <v/>
      </c>
      <c r="EK155" s="1" t="str">
        <f>IFERROR(IF(FIND(1990,Table1[Date 10s]),ROW()),"")</f>
        <v/>
      </c>
      <c r="EL155" s="1" t="str">
        <f t="shared" ca="1" si="109"/>
        <v/>
      </c>
      <c r="EO155" s="1" t="str">
        <f>IFERROR(IF(FIND(2000,Table1[Date 10s]),ROW()),"")</f>
        <v/>
      </c>
      <c r="EP155" s="1" t="str">
        <f t="shared" ca="1" si="110"/>
        <v/>
      </c>
      <c r="ES155" s="1" t="str">
        <f>IFERROR(IF(FIND(2010,Table1[Date 10s]),ROW()),"")</f>
        <v/>
      </c>
      <c r="ET155" s="1" t="str">
        <f t="shared" ca="1" si="111"/>
        <v/>
      </c>
      <c r="EU155" s="1"/>
    </row>
    <row r="156" spans="1:151">
      <c r="A156" s="1">
        <v>155</v>
      </c>
      <c r="B156" s="1">
        <v>8.1</v>
      </c>
      <c r="C156" s="1" t="s">
        <v>393</v>
      </c>
      <c r="D156" s="1" t="s">
        <v>394</v>
      </c>
      <c r="E156" s="1">
        <v>1996</v>
      </c>
      <c r="F156" s="1">
        <v>1995</v>
      </c>
      <c r="G156" s="1">
        <v>1990</v>
      </c>
      <c r="H156" s="1" t="s">
        <v>338</v>
      </c>
      <c r="I156" s="2">
        <v>312510</v>
      </c>
      <c r="K156" s="1">
        <f t="shared" si="89"/>
        <v>8.1</v>
      </c>
      <c r="L156" s="3">
        <f>Table1[[#This Row],[Votes]]</f>
        <v>312510</v>
      </c>
      <c r="CI156" s="1" t="str">
        <f>IFERROR(IF(FIND($CH$2,Table1[Date5s]),ROW()),"")</f>
        <v/>
      </c>
      <c r="CJ156" s="1" t="e">
        <f t="shared" si="112"/>
        <v>#N/A</v>
      </c>
      <c r="CK156" s="1" t="e">
        <f t="shared" ca="1" si="90"/>
        <v>#N/A</v>
      </c>
      <c r="CL156" s="1" t="e">
        <f t="shared" ca="1" si="91"/>
        <v>#N/A</v>
      </c>
      <c r="CM156" s="1" t="e">
        <f t="shared" ca="1" si="92"/>
        <v>#N/A</v>
      </c>
      <c r="CN156" s="1" t="e">
        <f t="shared" ca="1" si="93"/>
        <v>#N/A</v>
      </c>
      <c r="CO156" s="1" t="e">
        <f t="shared" ca="1" si="94"/>
        <v>#N/A</v>
      </c>
      <c r="CP156" s="1" t="e">
        <f t="shared" ca="1" si="95"/>
        <v>#N/A</v>
      </c>
      <c r="CQ156" s="1" t="e">
        <f t="shared" ca="1" si="96"/>
        <v>#N/A</v>
      </c>
      <c r="CR156" s="1" t="e">
        <f t="shared" ca="1" si="97"/>
        <v>#N/A</v>
      </c>
      <c r="CS156" s="1" t="e">
        <f t="shared" ca="1" si="98"/>
        <v>#N/A</v>
      </c>
      <c r="CU156" s="1" t="e">
        <f t="shared" ca="1" si="113"/>
        <v>#N/A</v>
      </c>
      <c r="CV156" s="1" t="e">
        <f t="shared" ca="1" si="99"/>
        <v>#N/A</v>
      </c>
      <c r="CW156" s="1" t="e">
        <f t="shared" ca="1" si="100"/>
        <v>#N/A</v>
      </c>
      <c r="CX156" s="1" t="e">
        <f t="shared" ca="1" si="101"/>
        <v>#N/A</v>
      </c>
      <c r="DI156" s="1" t="str">
        <f>IFERROR(IF(FIND(1920,Table1[Date 10s]),ROW()),"")</f>
        <v/>
      </c>
      <c r="DJ156" s="1" t="str">
        <f t="shared" ca="1" si="102"/>
        <v/>
      </c>
      <c r="DM156" s="1" t="str">
        <f>IFERROR(IF(FIND(1930,Table1[Date 10s]),ROW()),"")</f>
        <v/>
      </c>
      <c r="DN156" s="1" t="str">
        <f t="shared" ca="1" si="103"/>
        <v/>
      </c>
      <c r="DQ156" s="1" t="str">
        <f>IFERROR(IF(FIND(1940,Table1[Date 10s]),ROW()),"")</f>
        <v/>
      </c>
      <c r="DR156" s="1" t="str">
        <f t="shared" ca="1" si="104"/>
        <v/>
      </c>
      <c r="DU156" s="1" t="str">
        <f>IFERROR(IF(FIND(1950,Table1[Date 10s]),ROW()),"")</f>
        <v/>
      </c>
      <c r="DV156" s="1" t="str">
        <f t="shared" ca="1" si="105"/>
        <v/>
      </c>
      <c r="DY156" s="1" t="str">
        <f>IFERROR(IF(FIND(1960,Table1[Date 10s]),ROW()),"")</f>
        <v/>
      </c>
      <c r="DZ156" s="1" t="str">
        <f t="shared" ca="1" si="106"/>
        <v/>
      </c>
      <c r="EC156" s="1" t="str">
        <f>IFERROR(IF(FIND(1970,Table1[Date 10s]),ROW()),"")</f>
        <v/>
      </c>
      <c r="ED156" s="1" t="str">
        <f t="shared" ca="1" si="107"/>
        <v/>
      </c>
      <c r="EG156" s="1" t="str">
        <f>IFERROR(IF(FIND(1980,Table1[Date 10s]),ROW()),"")</f>
        <v/>
      </c>
      <c r="EH156" s="1" t="str">
        <f t="shared" ca="1" si="108"/>
        <v/>
      </c>
      <c r="EK156" s="1">
        <f>IFERROR(IF(FIND(1990,Table1[Date 10s]),ROW()),"")</f>
        <v>156</v>
      </c>
      <c r="EL156" s="1" t="str">
        <f t="shared" ca="1" si="109"/>
        <v/>
      </c>
      <c r="EO156" s="1" t="str">
        <f>IFERROR(IF(FIND(2000,Table1[Date 10s]),ROW()),"")</f>
        <v/>
      </c>
      <c r="EP156" s="1" t="str">
        <f t="shared" ca="1" si="110"/>
        <v/>
      </c>
      <c r="ES156" s="1" t="str">
        <f>IFERROR(IF(FIND(2010,Table1[Date 10s]),ROW()),"")</f>
        <v/>
      </c>
      <c r="ET156" s="1" t="str">
        <f t="shared" ca="1" si="111"/>
        <v/>
      </c>
      <c r="EU156" s="1"/>
    </row>
    <row r="157" spans="1:151">
      <c r="A157" s="1">
        <v>156</v>
      </c>
      <c r="B157" s="1">
        <v>8.1</v>
      </c>
      <c r="C157" s="1" t="s">
        <v>395</v>
      </c>
      <c r="D157" s="1" t="s">
        <v>396</v>
      </c>
      <c r="E157" s="1">
        <v>1939</v>
      </c>
      <c r="F157" s="1">
        <v>1935</v>
      </c>
      <c r="G157" s="1">
        <v>1930</v>
      </c>
      <c r="H157" s="1" t="s">
        <v>293</v>
      </c>
      <c r="I157" s="2">
        <v>148410</v>
      </c>
      <c r="K157" s="1">
        <f t="shared" si="89"/>
        <v>8.1</v>
      </c>
      <c r="L157" s="3">
        <f>Table1[[#This Row],[Votes]]</f>
        <v>148410</v>
      </c>
      <c r="CI157" s="1" t="str">
        <f>IFERROR(IF(FIND($CH$2,Table1[Date5s]),ROW()),"")</f>
        <v/>
      </c>
      <c r="CJ157" s="1" t="e">
        <f t="shared" si="112"/>
        <v>#N/A</v>
      </c>
      <c r="CK157" s="1" t="e">
        <f t="shared" ca="1" si="90"/>
        <v>#N/A</v>
      </c>
      <c r="CL157" s="1" t="e">
        <f t="shared" ca="1" si="91"/>
        <v>#N/A</v>
      </c>
      <c r="CM157" s="1" t="e">
        <f t="shared" ca="1" si="92"/>
        <v>#N/A</v>
      </c>
      <c r="CN157" s="1" t="e">
        <f t="shared" ca="1" si="93"/>
        <v>#N/A</v>
      </c>
      <c r="CO157" s="1" t="e">
        <f t="shared" ca="1" si="94"/>
        <v>#N/A</v>
      </c>
      <c r="CP157" s="1" t="e">
        <f t="shared" ca="1" si="95"/>
        <v>#N/A</v>
      </c>
      <c r="CQ157" s="1" t="e">
        <f t="shared" ca="1" si="96"/>
        <v>#N/A</v>
      </c>
      <c r="CR157" s="1" t="e">
        <f t="shared" ca="1" si="97"/>
        <v>#N/A</v>
      </c>
      <c r="CS157" s="1" t="e">
        <f t="shared" ca="1" si="98"/>
        <v>#N/A</v>
      </c>
      <c r="CU157" s="1" t="e">
        <f t="shared" ca="1" si="113"/>
        <v>#N/A</v>
      </c>
      <c r="CV157" s="1" t="e">
        <f t="shared" ca="1" si="99"/>
        <v>#N/A</v>
      </c>
      <c r="CW157" s="1" t="e">
        <f t="shared" ca="1" si="100"/>
        <v>#N/A</v>
      </c>
      <c r="CX157" s="1" t="e">
        <f t="shared" ca="1" si="101"/>
        <v>#N/A</v>
      </c>
      <c r="DI157" s="1" t="str">
        <f>IFERROR(IF(FIND(1920,Table1[Date 10s]),ROW()),"")</f>
        <v/>
      </c>
      <c r="DJ157" s="1" t="str">
        <f t="shared" ca="1" si="102"/>
        <v/>
      </c>
      <c r="DM157" s="1">
        <f>IFERROR(IF(FIND(1930,Table1[Date 10s]),ROW()),"")</f>
        <v>157</v>
      </c>
      <c r="DN157" s="1" t="str">
        <f t="shared" ca="1" si="103"/>
        <v/>
      </c>
      <c r="DQ157" s="1" t="str">
        <f>IFERROR(IF(FIND(1940,Table1[Date 10s]),ROW()),"")</f>
        <v/>
      </c>
      <c r="DR157" s="1" t="str">
        <f t="shared" ca="1" si="104"/>
        <v/>
      </c>
      <c r="DU157" s="1" t="str">
        <f>IFERROR(IF(FIND(1950,Table1[Date 10s]),ROW()),"")</f>
        <v/>
      </c>
      <c r="DV157" s="1" t="str">
        <f t="shared" ca="1" si="105"/>
        <v/>
      </c>
      <c r="DY157" s="1" t="str">
        <f>IFERROR(IF(FIND(1960,Table1[Date 10s]),ROW()),"")</f>
        <v/>
      </c>
      <c r="DZ157" s="1" t="str">
        <f t="shared" ca="1" si="106"/>
        <v/>
      </c>
      <c r="EC157" s="1" t="str">
        <f>IFERROR(IF(FIND(1970,Table1[Date 10s]),ROW()),"")</f>
        <v/>
      </c>
      <c r="ED157" s="1" t="str">
        <f t="shared" ca="1" si="107"/>
        <v/>
      </c>
      <c r="EG157" s="1" t="str">
        <f>IFERROR(IF(FIND(1980,Table1[Date 10s]),ROW()),"")</f>
        <v/>
      </c>
      <c r="EH157" s="1" t="str">
        <f t="shared" ca="1" si="108"/>
        <v/>
      </c>
      <c r="EK157" s="1" t="str">
        <f>IFERROR(IF(FIND(1990,Table1[Date 10s]),ROW()),"")</f>
        <v/>
      </c>
      <c r="EL157" s="1" t="str">
        <f t="shared" ca="1" si="109"/>
        <v/>
      </c>
      <c r="EO157" s="1" t="str">
        <f>IFERROR(IF(FIND(2000,Table1[Date 10s]),ROW()),"")</f>
        <v/>
      </c>
      <c r="EP157" s="1" t="str">
        <f t="shared" ca="1" si="110"/>
        <v/>
      </c>
      <c r="ES157" s="1" t="str">
        <f>IFERROR(IF(FIND(2010,Table1[Date 10s]),ROW()),"")</f>
        <v/>
      </c>
      <c r="ET157" s="1" t="str">
        <f t="shared" ca="1" si="111"/>
        <v/>
      </c>
      <c r="EU157" s="1"/>
    </row>
    <row r="158" spans="1:151">
      <c r="A158" s="1">
        <v>157</v>
      </c>
      <c r="B158" s="1">
        <v>8.1</v>
      </c>
      <c r="C158" s="1" t="s">
        <v>397</v>
      </c>
      <c r="D158" s="1" t="s">
        <v>398</v>
      </c>
      <c r="E158" s="1">
        <v>1952</v>
      </c>
      <c r="F158" s="1">
        <v>1950</v>
      </c>
      <c r="G158" s="1">
        <v>1950</v>
      </c>
      <c r="H158" s="1" t="s">
        <v>235</v>
      </c>
      <c r="I158" s="2">
        <v>56791</v>
      </c>
      <c r="K158" s="1">
        <f t="shared" si="89"/>
        <v>8.1</v>
      </c>
      <c r="L158" s="3">
        <f>Table1[[#This Row],[Votes]]</f>
        <v>56791</v>
      </c>
      <c r="CI158" s="1" t="str">
        <f>IFERROR(IF(FIND($CH$2,Table1[Date5s]),ROW()),"")</f>
        <v/>
      </c>
      <c r="CJ158" s="1" t="e">
        <f t="shared" si="112"/>
        <v>#N/A</v>
      </c>
      <c r="CK158" s="1" t="e">
        <f t="shared" ca="1" si="90"/>
        <v>#N/A</v>
      </c>
      <c r="CL158" s="1" t="e">
        <f t="shared" ca="1" si="91"/>
        <v>#N/A</v>
      </c>
      <c r="CM158" s="1" t="e">
        <f t="shared" ca="1" si="92"/>
        <v>#N/A</v>
      </c>
      <c r="CN158" s="1" t="e">
        <f t="shared" ca="1" si="93"/>
        <v>#N/A</v>
      </c>
      <c r="CO158" s="1" t="e">
        <f t="shared" ca="1" si="94"/>
        <v>#N/A</v>
      </c>
      <c r="CP158" s="1" t="e">
        <f t="shared" ca="1" si="95"/>
        <v>#N/A</v>
      </c>
      <c r="CQ158" s="1" t="e">
        <f t="shared" ca="1" si="96"/>
        <v>#N/A</v>
      </c>
      <c r="CR158" s="1" t="e">
        <f t="shared" ca="1" si="97"/>
        <v>#N/A</v>
      </c>
      <c r="CS158" s="1" t="e">
        <f t="shared" ca="1" si="98"/>
        <v>#N/A</v>
      </c>
      <c r="CU158" s="1" t="e">
        <f t="shared" ca="1" si="113"/>
        <v>#N/A</v>
      </c>
      <c r="CV158" s="1" t="e">
        <f t="shared" ca="1" si="99"/>
        <v>#N/A</v>
      </c>
      <c r="CW158" s="1" t="e">
        <f t="shared" ca="1" si="100"/>
        <v>#N/A</v>
      </c>
      <c r="CX158" s="1" t="e">
        <f t="shared" ca="1" si="101"/>
        <v>#N/A</v>
      </c>
      <c r="DI158" s="1" t="str">
        <f>IFERROR(IF(FIND(1920,Table1[Date 10s]),ROW()),"")</f>
        <v/>
      </c>
      <c r="DJ158" s="1" t="str">
        <f t="shared" ca="1" si="102"/>
        <v/>
      </c>
      <c r="DM158" s="1" t="str">
        <f>IFERROR(IF(FIND(1930,Table1[Date 10s]),ROW()),"")</f>
        <v/>
      </c>
      <c r="DN158" s="1" t="str">
        <f t="shared" ca="1" si="103"/>
        <v/>
      </c>
      <c r="DQ158" s="1" t="str">
        <f>IFERROR(IF(FIND(1940,Table1[Date 10s]),ROW()),"")</f>
        <v/>
      </c>
      <c r="DR158" s="1" t="str">
        <f t="shared" ca="1" si="104"/>
        <v/>
      </c>
      <c r="DU158" s="1">
        <f>IFERROR(IF(FIND(1950,Table1[Date 10s]),ROW()),"")</f>
        <v>158</v>
      </c>
      <c r="DV158" s="1" t="str">
        <f t="shared" ca="1" si="105"/>
        <v/>
      </c>
      <c r="DY158" s="1" t="str">
        <f>IFERROR(IF(FIND(1960,Table1[Date 10s]),ROW()),"")</f>
        <v/>
      </c>
      <c r="DZ158" s="1" t="str">
        <f t="shared" ca="1" si="106"/>
        <v/>
      </c>
      <c r="EC158" s="1" t="str">
        <f>IFERROR(IF(FIND(1970,Table1[Date 10s]),ROW()),"")</f>
        <v/>
      </c>
      <c r="ED158" s="1" t="str">
        <f t="shared" ca="1" si="107"/>
        <v/>
      </c>
      <c r="EG158" s="1" t="str">
        <f>IFERROR(IF(FIND(1980,Table1[Date 10s]),ROW()),"")</f>
        <v/>
      </c>
      <c r="EH158" s="1" t="str">
        <f t="shared" ca="1" si="108"/>
        <v/>
      </c>
      <c r="EK158" s="1" t="str">
        <f>IFERROR(IF(FIND(1990,Table1[Date 10s]),ROW()),"")</f>
        <v/>
      </c>
      <c r="EL158" s="1" t="str">
        <f t="shared" ca="1" si="109"/>
        <v/>
      </c>
      <c r="EO158" s="1" t="str">
        <f>IFERROR(IF(FIND(2000,Table1[Date 10s]),ROW()),"")</f>
        <v/>
      </c>
      <c r="EP158" s="1" t="str">
        <f t="shared" ca="1" si="110"/>
        <v/>
      </c>
      <c r="ES158" s="1" t="str">
        <f>IFERROR(IF(FIND(2010,Table1[Date 10s]),ROW()),"")</f>
        <v/>
      </c>
      <c r="ET158" s="1" t="str">
        <f t="shared" ca="1" si="111"/>
        <v/>
      </c>
      <c r="EU158" s="1"/>
    </row>
    <row r="159" spans="1:151">
      <c r="A159" s="1">
        <v>158</v>
      </c>
      <c r="B159" s="1">
        <v>8.1</v>
      </c>
      <c r="C159" s="1" t="s">
        <v>399</v>
      </c>
      <c r="D159" s="1" t="s">
        <v>400</v>
      </c>
      <c r="E159" s="1">
        <v>1977</v>
      </c>
      <c r="F159" s="1">
        <v>1975</v>
      </c>
      <c r="G159" s="1">
        <v>1970</v>
      </c>
      <c r="H159" s="1" t="s">
        <v>58</v>
      </c>
      <c r="I159" s="2">
        <v>127072</v>
      </c>
      <c r="K159" s="1">
        <f t="shared" si="89"/>
        <v>8.1</v>
      </c>
      <c r="L159" s="3">
        <f>Table1[[#This Row],[Votes]]</f>
        <v>127072</v>
      </c>
      <c r="CI159" s="1">
        <f>IFERROR(IF(FIND($CH$2,Table1[Date5s]),ROW()),"")</f>
        <v>159</v>
      </c>
      <c r="CJ159" s="1" t="e">
        <f t="shared" si="112"/>
        <v>#N/A</v>
      </c>
      <c r="CK159" s="1" t="e">
        <f t="shared" ca="1" si="90"/>
        <v>#N/A</v>
      </c>
      <c r="CL159" s="1" t="e">
        <f t="shared" ca="1" si="91"/>
        <v>#N/A</v>
      </c>
      <c r="CM159" s="1" t="e">
        <f t="shared" ca="1" si="92"/>
        <v>#N/A</v>
      </c>
      <c r="CN159" s="1" t="e">
        <f t="shared" ca="1" si="93"/>
        <v>#N/A</v>
      </c>
      <c r="CO159" s="1" t="e">
        <f t="shared" ca="1" si="94"/>
        <v>#N/A</v>
      </c>
      <c r="CP159" s="1" t="e">
        <f t="shared" ca="1" si="95"/>
        <v>#N/A</v>
      </c>
      <c r="CQ159" s="1" t="e">
        <f t="shared" ca="1" si="96"/>
        <v>#N/A</v>
      </c>
      <c r="CR159" s="1" t="e">
        <f t="shared" ca="1" si="97"/>
        <v>#N/A</v>
      </c>
      <c r="CS159" s="1" t="e">
        <f t="shared" ca="1" si="98"/>
        <v>#N/A</v>
      </c>
      <c r="CU159" s="1" t="e">
        <f t="shared" ca="1" si="113"/>
        <v>#N/A</v>
      </c>
      <c r="CV159" s="1" t="e">
        <f t="shared" ca="1" si="99"/>
        <v>#N/A</v>
      </c>
      <c r="CW159" s="1" t="e">
        <f t="shared" ca="1" si="100"/>
        <v>#N/A</v>
      </c>
      <c r="CX159" s="1" t="e">
        <f t="shared" ca="1" si="101"/>
        <v>#N/A</v>
      </c>
      <c r="DI159" s="1" t="str">
        <f>IFERROR(IF(FIND(1920,Table1[Date 10s]),ROW()),"")</f>
        <v/>
      </c>
      <c r="DJ159" s="1" t="str">
        <f t="shared" ca="1" si="102"/>
        <v/>
      </c>
      <c r="DM159" s="1" t="str">
        <f>IFERROR(IF(FIND(1930,Table1[Date 10s]),ROW()),"")</f>
        <v/>
      </c>
      <c r="DN159" s="1" t="str">
        <f t="shared" ca="1" si="103"/>
        <v/>
      </c>
      <c r="DQ159" s="1" t="str">
        <f>IFERROR(IF(FIND(1940,Table1[Date 10s]),ROW()),"")</f>
        <v/>
      </c>
      <c r="DR159" s="1" t="str">
        <f t="shared" ca="1" si="104"/>
        <v/>
      </c>
      <c r="DU159" s="1" t="str">
        <f>IFERROR(IF(FIND(1950,Table1[Date 10s]),ROW()),"")</f>
        <v/>
      </c>
      <c r="DV159" s="1" t="str">
        <f t="shared" ca="1" si="105"/>
        <v/>
      </c>
      <c r="DY159" s="1" t="str">
        <f>IFERROR(IF(FIND(1960,Table1[Date 10s]),ROW()),"")</f>
        <v/>
      </c>
      <c r="DZ159" s="1" t="str">
        <f t="shared" ca="1" si="106"/>
        <v/>
      </c>
      <c r="EC159" s="1">
        <f>IFERROR(IF(FIND(1970,Table1[Date 10s]),ROW()),"")</f>
        <v>159</v>
      </c>
      <c r="ED159" s="1" t="str">
        <f t="shared" ca="1" si="107"/>
        <v/>
      </c>
      <c r="EG159" s="1" t="str">
        <f>IFERROR(IF(FIND(1980,Table1[Date 10s]),ROW()),"")</f>
        <v/>
      </c>
      <c r="EH159" s="1" t="str">
        <f t="shared" ca="1" si="108"/>
        <v/>
      </c>
      <c r="EK159" s="1" t="str">
        <f>IFERROR(IF(FIND(1990,Table1[Date 10s]),ROW()),"")</f>
        <v/>
      </c>
      <c r="EL159" s="1" t="str">
        <f t="shared" ca="1" si="109"/>
        <v/>
      </c>
      <c r="EO159" s="1" t="str">
        <f>IFERROR(IF(FIND(2000,Table1[Date 10s]),ROW()),"")</f>
        <v/>
      </c>
      <c r="EP159" s="1" t="str">
        <f t="shared" ca="1" si="110"/>
        <v/>
      </c>
      <c r="ES159" s="1" t="str">
        <f>IFERROR(IF(FIND(2010,Table1[Date 10s]),ROW()),"")</f>
        <v/>
      </c>
      <c r="ET159" s="1" t="str">
        <f t="shared" ca="1" si="111"/>
        <v/>
      </c>
      <c r="EU159" s="1"/>
    </row>
    <row r="160" spans="1:151">
      <c r="A160" s="1">
        <v>159</v>
      </c>
      <c r="B160" s="1">
        <v>8.1</v>
      </c>
      <c r="C160" s="1" t="s">
        <v>401</v>
      </c>
      <c r="D160" s="1" t="s">
        <v>402</v>
      </c>
      <c r="E160" s="1">
        <v>2004</v>
      </c>
      <c r="F160" s="1">
        <v>2000</v>
      </c>
      <c r="G160" s="1">
        <v>2000</v>
      </c>
      <c r="H160" s="1" t="s">
        <v>223</v>
      </c>
      <c r="I160" s="2">
        <v>180270</v>
      </c>
      <c r="K160" s="1">
        <f t="shared" si="89"/>
        <v>8.1</v>
      </c>
      <c r="L160" s="3">
        <f>Table1[[#This Row],[Votes]]</f>
        <v>180270</v>
      </c>
      <c r="CI160" s="1" t="str">
        <f>IFERROR(IF(FIND($CH$2,Table1[Date5s]),ROW()),"")</f>
        <v/>
      </c>
      <c r="CJ160" s="1" t="e">
        <f t="shared" si="112"/>
        <v>#N/A</v>
      </c>
      <c r="CK160" s="1" t="e">
        <f t="shared" ca="1" si="90"/>
        <v>#N/A</v>
      </c>
      <c r="CL160" s="1" t="e">
        <f t="shared" ca="1" si="91"/>
        <v>#N/A</v>
      </c>
      <c r="CM160" s="1" t="e">
        <f t="shared" ca="1" si="92"/>
        <v>#N/A</v>
      </c>
      <c r="CN160" s="1" t="e">
        <f t="shared" ca="1" si="93"/>
        <v>#N/A</v>
      </c>
      <c r="CO160" s="1" t="e">
        <f t="shared" ca="1" si="94"/>
        <v>#N/A</v>
      </c>
      <c r="CP160" s="1" t="e">
        <f t="shared" ca="1" si="95"/>
        <v>#N/A</v>
      </c>
      <c r="CQ160" s="1" t="e">
        <f t="shared" ca="1" si="96"/>
        <v>#N/A</v>
      </c>
      <c r="CR160" s="1" t="e">
        <f t="shared" ca="1" si="97"/>
        <v>#N/A</v>
      </c>
      <c r="CS160" s="1" t="e">
        <f t="shared" ca="1" si="98"/>
        <v>#N/A</v>
      </c>
      <c r="CU160" s="1" t="e">
        <f t="shared" ca="1" si="113"/>
        <v>#N/A</v>
      </c>
      <c r="CV160" s="1" t="e">
        <f t="shared" ca="1" si="99"/>
        <v>#N/A</v>
      </c>
      <c r="CW160" s="1" t="e">
        <f t="shared" ca="1" si="100"/>
        <v>#N/A</v>
      </c>
      <c r="CX160" s="1" t="e">
        <f t="shared" ca="1" si="101"/>
        <v>#N/A</v>
      </c>
      <c r="DI160" s="1" t="str">
        <f>IFERROR(IF(FIND(1920,Table1[Date 10s]),ROW()),"")</f>
        <v/>
      </c>
      <c r="DJ160" s="1" t="str">
        <f t="shared" ca="1" si="102"/>
        <v/>
      </c>
      <c r="DM160" s="1" t="str">
        <f>IFERROR(IF(FIND(1930,Table1[Date 10s]),ROW()),"")</f>
        <v/>
      </c>
      <c r="DN160" s="1" t="str">
        <f t="shared" ca="1" si="103"/>
        <v/>
      </c>
      <c r="DQ160" s="1" t="str">
        <f>IFERROR(IF(FIND(1940,Table1[Date 10s]),ROW()),"")</f>
        <v/>
      </c>
      <c r="DR160" s="1" t="str">
        <f t="shared" ca="1" si="104"/>
        <v/>
      </c>
      <c r="DU160" s="1" t="str">
        <f>IFERROR(IF(FIND(1950,Table1[Date 10s]),ROW()),"")</f>
        <v/>
      </c>
      <c r="DV160" s="1" t="str">
        <f t="shared" ca="1" si="105"/>
        <v/>
      </c>
      <c r="DY160" s="1" t="str">
        <f>IFERROR(IF(FIND(1960,Table1[Date 10s]),ROW()),"")</f>
        <v/>
      </c>
      <c r="DZ160" s="1" t="str">
        <f t="shared" ca="1" si="106"/>
        <v/>
      </c>
      <c r="EC160" s="1" t="str">
        <f>IFERROR(IF(FIND(1970,Table1[Date 10s]),ROW()),"")</f>
        <v/>
      </c>
      <c r="ED160" s="1" t="str">
        <f t="shared" ca="1" si="107"/>
        <v/>
      </c>
      <c r="EG160" s="1" t="str">
        <f>IFERROR(IF(FIND(1980,Table1[Date 10s]),ROW()),"")</f>
        <v/>
      </c>
      <c r="EH160" s="1" t="str">
        <f t="shared" ca="1" si="108"/>
        <v/>
      </c>
      <c r="EK160" s="1" t="str">
        <f>IFERROR(IF(FIND(1990,Table1[Date 10s]),ROW()),"")</f>
        <v/>
      </c>
      <c r="EL160" s="1" t="str">
        <f t="shared" ca="1" si="109"/>
        <v/>
      </c>
      <c r="EO160" s="1">
        <f>IFERROR(IF(FIND(2000,Table1[Date 10s]),ROW()),"")</f>
        <v>160</v>
      </c>
      <c r="EP160" s="1" t="str">
        <f t="shared" ca="1" si="110"/>
        <v/>
      </c>
      <c r="ES160" s="1" t="str">
        <f>IFERROR(IF(FIND(2010,Table1[Date 10s]),ROW()),"")</f>
        <v/>
      </c>
      <c r="ET160" s="1" t="str">
        <f t="shared" ca="1" si="111"/>
        <v/>
      </c>
      <c r="EU160" s="1"/>
    </row>
    <row r="161" spans="1:151">
      <c r="A161" s="1">
        <v>160</v>
      </c>
      <c r="B161" s="1">
        <v>8.1</v>
      </c>
      <c r="C161" s="1" t="s">
        <v>403</v>
      </c>
      <c r="D161" s="1" t="s">
        <v>404</v>
      </c>
      <c r="E161" s="1">
        <v>2012</v>
      </c>
      <c r="F161" s="1">
        <v>2010</v>
      </c>
      <c r="G161" s="1">
        <v>2010</v>
      </c>
      <c r="H161" s="1" t="s">
        <v>157</v>
      </c>
      <c r="I161" s="2">
        <v>39033</v>
      </c>
      <c r="K161" s="1">
        <f t="shared" si="89"/>
        <v>8.1</v>
      </c>
      <c r="L161" s="3">
        <f>Table1[[#This Row],[Votes]]</f>
        <v>39033</v>
      </c>
      <c r="CI161" s="1" t="str">
        <f>IFERROR(IF(FIND($CH$2,Table1[Date5s]),ROW()),"")</f>
        <v/>
      </c>
      <c r="CJ161" s="1" t="e">
        <f t="shared" si="112"/>
        <v>#N/A</v>
      </c>
      <c r="CK161" s="1" t="e">
        <f t="shared" ca="1" si="90"/>
        <v>#N/A</v>
      </c>
      <c r="CL161" s="1" t="e">
        <f t="shared" ca="1" si="91"/>
        <v>#N/A</v>
      </c>
      <c r="CM161" s="1" t="e">
        <f t="shared" ca="1" si="92"/>
        <v>#N/A</v>
      </c>
      <c r="CN161" s="1" t="e">
        <f t="shared" ca="1" si="93"/>
        <v>#N/A</v>
      </c>
      <c r="CO161" s="1" t="e">
        <f t="shared" ca="1" si="94"/>
        <v>#N/A</v>
      </c>
      <c r="CP161" s="1" t="e">
        <f t="shared" ca="1" si="95"/>
        <v>#N/A</v>
      </c>
      <c r="CQ161" s="1" t="e">
        <f t="shared" ca="1" si="96"/>
        <v>#N/A</v>
      </c>
      <c r="CR161" s="1" t="e">
        <f t="shared" ca="1" si="97"/>
        <v>#N/A</v>
      </c>
      <c r="CS161" s="1" t="e">
        <f t="shared" ca="1" si="98"/>
        <v>#N/A</v>
      </c>
      <c r="CU161" s="1" t="e">
        <f t="shared" ca="1" si="113"/>
        <v>#N/A</v>
      </c>
      <c r="CV161" s="1" t="e">
        <f t="shared" ca="1" si="99"/>
        <v>#N/A</v>
      </c>
      <c r="CW161" s="1" t="e">
        <f t="shared" ca="1" si="100"/>
        <v>#N/A</v>
      </c>
      <c r="CX161" s="1" t="e">
        <f t="shared" ca="1" si="101"/>
        <v>#N/A</v>
      </c>
      <c r="DI161" s="1" t="str">
        <f>IFERROR(IF(FIND(1920,Table1[Date 10s]),ROW()),"")</f>
        <v/>
      </c>
      <c r="DJ161" s="1" t="str">
        <f t="shared" ca="1" si="102"/>
        <v/>
      </c>
      <c r="DM161" s="1" t="str">
        <f>IFERROR(IF(FIND(1930,Table1[Date 10s]),ROW()),"")</f>
        <v/>
      </c>
      <c r="DN161" s="1" t="str">
        <f t="shared" ca="1" si="103"/>
        <v/>
      </c>
      <c r="DQ161" s="1" t="str">
        <f>IFERROR(IF(FIND(1940,Table1[Date 10s]),ROW()),"")</f>
        <v/>
      </c>
      <c r="DR161" s="1" t="str">
        <f t="shared" ca="1" si="104"/>
        <v/>
      </c>
      <c r="DU161" s="1" t="str">
        <f>IFERROR(IF(FIND(1950,Table1[Date 10s]),ROW()),"")</f>
        <v/>
      </c>
      <c r="DV161" s="1" t="str">
        <f t="shared" ca="1" si="105"/>
        <v/>
      </c>
      <c r="DY161" s="1" t="str">
        <f>IFERROR(IF(FIND(1960,Table1[Date 10s]),ROW()),"")</f>
        <v/>
      </c>
      <c r="DZ161" s="1" t="str">
        <f t="shared" ca="1" si="106"/>
        <v/>
      </c>
      <c r="EC161" s="1" t="str">
        <f>IFERROR(IF(FIND(1970,Table1[Date 10s]),ROW()),"")</f>
        <v/>
      </c>
      <c r="ED161" s="1" t="str">
        <f t="shared" ca="1" si="107"/>
        <v/>
      </c>
      <c r="EG161" s="1" t="str">
        <f>IFERROR(IF(FIND(1980,Table1[Date 10s]),ROW()),"")</f>
        <v/>
      </c>
      <c r="EH161" s="1" t="str">
        <f t="shared" ca="1" si="108"/>
        <v/>
      </c>
      <c r="EK161" s="1" t="str">
        <f>IFERROR(IF(FIND(1990,Table1[Date 10s]),ROW()),"")</f>
        <v/>
      </c>
      <c r="EL161" s="1" t="str">
        <f t="shared" ca="1" si="109"/>
        <v/>
      </c>
      <c r="EO161" s="1" t="str">
        <f>IFERROR(IF(FIND(2000,Table1[Date 10s]),ROW()),"")</f>
        <v/>
      </c>
      <c r="EP161" s="1" t="str">
        <f t="shared" ca="1" si="110"/>
        <v/>
      </c>
      <c r="ES161" s="1">
        <f>IFERROR(IF(FIND(2010,Table1[Date 10s]),ROW()),"")</f>
        <v>161</v>
      </c>
      <c r="ET161" s="1" t="str">
        <f t="shared" ca="1" si="111"/>
        <v/>
      </c>
      <c r="EU161" s="1"/>
    </row>
    <row r="162" spans="1:151">
      <c r="A162" s="1">
        <v>161</v>
      </c>
      <c r="B162" s="1">
        <v>8.1</v>
      </c>
      <c r="C162" s="1" t="s">
        <v>405</v>
      </c>
      <c r="D162" s="1" t="s">
        <v>406</v>
      </c>
      <c r="E162" s="1">
        <v>2011</v>
      </c>
      <c r="F162" s="1">
        <v>2010</v>
      </c>
      <c r="G162" s="1">
        <v>2010</v>
      </c>
      <c r="H162" s="1" t="s">
        <v>173</v>
      </c>
      <c r="I162" s="2">
        <v>190877</v>
      </c>
      <c r="K162" s="1">
        <f t="shared" si="89"/>
        <v>8.1</v>
      </c>
      <c r="L162" s="3">
        <f>Table1[[#This Row],[Votes]]</f>
        <v>190877</v>
      </c>
      <c r="CI162" s="1" t="str">
        <f>IFERROR(IF(FIND($CH$2,Table1[Date5s]),ROW()),"")</f>
        <v/>
      </c>
      <c r="CJ162" s="1" t="e">
        <f t="shared" si="112"/>
        <v>#N/A</v>
      </c>
      <c r="CK162" s="1" t="e">
        <f t="shared" ca="1" si="90"/>
        <v>#N/A</v>
      </c>
      <c r="CL162" s="1" t="e">
        <f t="shared" ca="1" si="91"/>
        <v>#N/A</v>
      </c>
      <c r="CM162" s="1" t="e">
        <f t="shared" ca="1" si="92"/>
        <v>#N/A</v>
      </c>
      <c r="CN162" s="1" t="e">
        <f t="shared" ca="1" si="93"/>
        <v>#N/A</v>
      </c>
      <c r="CO162" s="1" t="e">
        <f t="shared" ca="1" si="94"/>
        <v>#N/A</v>
      </c>
      <c r="CP162" s="1" t="e">
        <f t="shared" ca="1" si="95"/>
        <v>#N/A</v>
      </c>
      <c r="CQ162" s="1" t="e">
        <f t="shared" ca="1" si="96"/>
        <v>#N/A</v>
      </c>
      <c r="CR162" s="1" t="e">
        <f t="shared" ca="1" si="97"/>
        <v>#N/A</v>
      </c>
      <c r="CS162" s="1" t="e">
        <f t="shared" ca="1" si="98"/>
        <v>#N/A</v>
      </c>
      <c r="CU162" s="1" t="e">
        <f t="shared" ca="1" si="113"/>
        <v>#N/A</v>
      </c>
      <c r="CV162" s="1" t="e">
        <f t="shared" ca="1" si="99"/>
        <v>#N/A</v>
      </c>
      <c r="CW162" s="1" t="e">
        <f t="shared" ca="1" si="100"/>
        <v>#N/A</v>
      </c>
      <c r="CX162" s="1" t="e">
        <f t="shared" ca="1" si="101"/>
        <v>#N/A</v>
      </c>
      <c r="DI162" s="1" t="str">
        <f>IFERROR(IF(FIND(1920,Table1[Date 10s]),ROW()),"")</f>
        <v/>
      </c>
      <c r="DJ162" s="1" t="str">
        <f t="shared" ca="1" si="102"/>
        <v/>
      </c>
      <c r="DM162" s="1" t="str">
        <f>IFERROR(IF(FIND(1930,Table1[Date 10s]),ROW()),"")</f>
        <v/>
      </c>
      <c r="DN162" s="1" t="str">
        <f t="shared" ca="1" si="103"/>
        <v/>
      </c>
      <c r="DQ162" s="1" t="str">
        <f>IFERROR(IF(FIND(1940,Table1[Date 10s]),ROW()),"")</f>
        <v/>
      </c>
      <c r="DR162" s="1" t="str">
        <f t="shared" ca="1" si="104"/>
        <v/>
      </c>
      <c r="DU162" s="1" t="str">
        <f>IFERROR(IF(FIND(1950,Table1[Date 10s]),ROW()),"")</f>
        <v/>
      </c>
      <c r="DV162" s="1" t="str">
        <f t="shared" ca="1" si="105"/>
        <v/>
      </c>
      <c r="DY162" s="1" t="str">
        <f>IFERROR(IF(FIND(1960,Table1[Date 10s]),ROW()),"")</f>
        <v/>
      </c>
      <c r="DZ162" s="1" t="str">
        <f t="shared" ca="1" si="106"/>
        <v/>
      </c>
      <c r="EC162" s="1" t="str">
        <f>IFERROR(IF(FIND(1970,Table1[Date 10s]),ROW()),"")</f>
        <v/>
      </c>
      <c r="ED162" s="1" t="str">
        <f t="shared" ca="1" si="107"/>
        <v/>
      </c>
      <c r="EG162" s="1" t="str">
        <f>IFERROR(IF(FIND(1980,Table1[Date 10s]),ROW()),"")</f>
        <v/>
      </c>
      <c r="EH162" s="1" t="str">
        <f t="shared" ca="1" si="108"/>
        <v/>
      </c>
      <c r="EK162" s="1" t="str">
        <f>IFERROR(IF(FIND(1990,Table1[Date 10s]),ROW()),"")</f>
        <v/>
      </c>
      <c r="EL162" s="1" t="str">
        <f t="shared" ca="1" si="109"/>
        <v/>
      </c>
      <c r="EO162" s="1" t="str">
        <f>IFERROR(IF(FIND(2000,Table1[Date 10s]),ROW()),"")</f>
        <v/>
      </c>
      <c r="EP162" s="1" t="str">
        <f t="shared" ca="1" si="110"/>
        <v/>
      </c>
      <c r="ES162" s="1">
        <f>IFERROR(IF(FIND(2010,Table1[Date 10s]),ROW()),"")</f>
        <v>162</v>
      </c>
      <c r="ET162" s="1" t="str">
        <f t="shared" ca="1" si="111"/>
        <v/>
      </c>
      <c r="EU162" s="1"/>
    </row>
    <row r="163" spans="1:151">
      <c r="A163" s="1">
        <v>162</v>
      </c>
      <c r="B163" s="1">
        <v>8.1</v>
      </c>
      <c r="C163" s="1" t="s">
        <v>407</v>
      </c>
      <c r="D163" s="1" t="s">
        <v>408</v>
      </c>
      <c r="E163" s="1">
        <v>2009</v>
      </c>
      <c r="F163" s="1">
        <v>2005</v>
      </c>
      <c r="G163" s="1">
        <v>2000</v>
      </c>
      <c r="H163" s="1" t="s">
        <v>287</v>
      </c>
      <c r="I163" s="2">
        <v>73505</v>
      </c>
      <c r="K163" s="1">
        <f t="shared" si="89"/>
        <v>8.1</v>
      </c>
      <c r="L163" s="3">
        <f>Table1[[#This Row],[Votes]]</f>
        <v>73505</v>
      </c>
      <c r="CI163" s="1" t="str">
        <f>IFERROR(IF(FIND($CH$2,Table1[Date5s]),ROW()),"")</f>
        <v/>
      </c>
      <c r="CJ163" s="1" t="e">
        <f t="shared" si="112"/>
        <v>#N/A</v>
      </c>
      <c r="CK163" s="1" t="e">
        <f t="shared" ca="1" si="90"/>
        <v>#N/A</v>
      </c>
      <c r="CL163" s="1" t="e">
        <f t="shared" ca="1" si="91"/>
        <v>#N/A</v>
      </c>
      <c r="CM163" s="1" t="e">
        <f t="shared" ca="1" si="92"/>
        <v>#N/A</v>
      </c>
      <c r="CN163" s="1" t="e">
        <f t="shared" ca="1" si="93"/>
        <v>#N/A</v>
      </c>
      <c r="CO163" s="1" t="e">
        <f t="shared" ca="1" si="94"/>
        <v>#N/A</v>
      </c>
      <c r="CP163" s="1" t="e">
        <f t="shared" ca="1" si="95"/>
        <v>#N/A</v>
      </c>
      <c r="CQ163" s="1" t="e">
        <f t="shared" ca="1" si="96"/>
        <v>#N/A</v>
      </c>
      <c r="CR163" s="1" t="e">
        <f t="shared" ca="1" si="97"/>
        <v>#N/A</v>
      </c>
      <c r="CS163" s="1" t="e">
        <f t="shared" ca="1" si="98"/>
        <v>#N/A</v>
      </c>
      <c r="CU163" s="1" t="e">
        <f t="shared" ca="1" si="113"/>
        <v>#N/A</v>
      </c>
      <c r="CV163" s="1" t="e">
        <f t="shared" ca="1" si="99"/>
        <v>#N/A</v>
      </c>
      <c r="CW163" s="1" t="e">
        <f t="shared" ca="1" si="100"/>
        <v>#N/A</v>
      </c>
      <c r="CX163" s="1" t="e">
        <f t="shared" ca="1" si="101"/>
        <v>#N/A</v>
      </c>
      <c r="DI163" s="1" t="str">
        <f>IFERROR(IF(FIND(1920,Table1[Date 10s]),ROW()),"")</f>
        <v/>
      </c>
      <c r="DJ163" s="1" t="str">
        <f t="shared" ca="1" si="102"/>
        <v/>
      </c>
      <c r="DM163" s="1" t="str">
        <f>IFERROR(IF(FIND(1930,Table1[Date 10s]),ROW()),"")</f>
        <v/>
      </c>
      <c r="DN163" s="1" t="str">
        <f t="shared" ca="1" si="103"/>
        <v/>
      </c>
      <c r="DQ163" s="1" t="str">
        <f>IFERROR(IF(FIND(1940,Table1[Date 10s]),ROW()),"")</f>
        <v/>
      </c>
      <c r="DR163" s="1" t="str">
        <f t="shared" ca="1" si="104"/>
        <v/>
      </c>
      <c r="DU163" s="1" t="str">
        <f>IFERROR(IF(FIND(1950,Table1[Date 10s]),ROW()),"")</f>
        <v/>
      </c>
      <c r="DV163" s="1" t="str">
        <f t="shared" ca="1" si="105"/>
        <v/>
      </c>
      <c r="DY163" s="1" t="str">
        <f>IFERROR(IF(FIND(1960,Table1[Date 10s]),ROW()),"")</f>
        <v/>
      </c>
      <c r="DZ163" s="1" t="str">
        <f t="shared" ca="1" si="106"/>
        <v/>
      </c>
      <c r="EC163" s="1" t="str">
        <f>IFERROR(IF(FIND(1970,Table1[Date 10s]),ROW()),"")</f>
        <v/>
      </c>
      <c r="ED163" s="1" t="str">
        <f t="shared" ca="1" si="107"/>
        <v/>
      </c>
      <c r="EG163" s="1" t="str">
        <f>IFERROR(IF(FIND(1980,Table1[Date 10s]),ROW()),"")</f>
        <v/>
      </c>
      <c r="EH163" s="1" t="str">
        <f t="shared" ca="1" si="108"/>
        <v/>
      </c>
      <c r="EK163" s="1" t="str">
        <f>IFERROR(IF(FIND(1990,Table1[Date 10s]),ROW()),"")</f>
        <v/>
      </c>
      <c r="EL163" s="1" t="str">
        <f t="shared" ca="1" si="109"/>
        <v/>
      </c>
      <c r="EO163" s="1">
        <f>IFERROR(IF(FIND(2000,Table1[Date 10s]),ROW()),"")</f>
        <v>163</v>
      </c>
      <c r="EP163" s="1" t="str">
        <f t="shared" ca="1" si="110"/>
        <v/>
      </c>
      <c r="ES163" s="1" t="str">
        <f>IFERROR(IF(FIND(2010,Table1[Date 10s]),ROW()),"")</f>
        <v/>
      </c>
      <c r="ET163" s="1" t="str">
        <f t="shared" ca="1" si="111"/>
        <v/>
      </c>
      <c r="EU163" s="1"/>
    </row>
    <row r="164" spans="1:151">
      <c r="A164" s="1">
        <v>163</v>
      </c>
      <c r="B164" s="1">
        <v>8.1</v>
      </c>
      <c r="C164" s="1" t="s">
        <v>409</v>
      </c>
      <c r="D164" s="1" t="s">
        <v>410</v>
      </c>
      <c r="E164" s="1">
        <v>2003</v>
      </c>
      <c r="F164" s="1">
        <v>2000</v>
      </c>
      <c r="G164" s="1">
        <v>2000</v>
      </c>
      <c r="H164" s="1" t="s">
        <v>34</v>
      </c>
      <c r="I164" s="2">
        <v>406678</v>
      </c>
      <c r="K164" s="1">
        <f t="shared" si="89"/>
        <v>8.1</v>
      </c>
      <c r="L164" s="3">
        <f>Table1[[#This Row],[Votes]]</f>
        <v>406678</v>
      </c>
      <c r="CI164" s="1" t="str">
        <f>IFERROR(IF(FIND($CH$2,Table1[Date5s]),ROW()),"")</f>
        <v/>
      </c>
      <c r="CJ164" s="1" t="e">
        <f t="shared" si="112"/>
        <v>#N/A</v>
      </c>
      <c r="CK164" s="1" t="e">
        <f t="shared" ca="1" si="90"/>
        <v>#N/A</v>
      </c>
      <c r="CL164" s="1" t="e">
        <f t="shared" ca="1" si="91"/>
        <v>#N/A</v>
      </c>
      <c r="CM164" s="1" t="e">
        <f t="shared" ca="1" si="92"/>
        <v>#N/A</v>
      </c>
      <c r="CN164" s="1" t="e">
        <f t="shared" ca="1" si="93"/>
        <v>#N/A</v>
      </c>
      <c r="CO164" s="1" t="e">
        <f t="shared" ca="1" si="94"/>
        <v>#N/A</v>
      </c>
      <c r="CP164" s="1" t="e">
        <f t="shared" ca="1" si="95"/>
        <v>#N/A</v>
      </c>
      <c r="CQ164" s="1" t="e">
        <f t="shared" ca="1" si="96"/>
        <v>#N/A</v>
      </c>
      <c r="CR164" s="1" t="e">
        <f t="shared" ca="1" si="97"/>
        <v>#N/A</v>
      </c>
      <c r="CS164" s="1" t="e">
        <f t="shared" ca="1" si="98"/>
        <v>#N/A</v>
      </c>
      <c r="CU164" s="1" t="e">
        <f t="shared" ca="1" si="113"/>
        <v>#N/A</v>
      </c>
      <c r="CV164" s="1" t="e">
        <f t="shared" ca="1" si="99"/>
        <v>#N/A</v>
      </c>
      <c r="CW164" s="1" t="e">
        <f t="shared" ca="1" si="100"/>
        <v>#N/A</v>
      </c>
      <c r="CX164" s="1" t="e">
        <f t="shared" ca="1" si="101"/>
        <v>#N/A</v>
      </c>
      <c r="DI164" s="1" t="str">
        <f>IFERROR(IF(FIND(1920,Table1[Date 10s]),ROW()),"")</f>
        <v/>
      </c>
      <c r="DJ164" s="1" t="str">
        <f t="shared" ca="1" si="102"/>
        <v/>
      </c>
      <c r="DM164" s="1" t="str">
        <f>IFERROR(IF(FIND(1930,Table1[Date 10s]),ROW()),"")</f>
        <v/>
      </c>
      <c r="DN164" s="1" t="str">
        <f t="shared" ca="1" si="103"/>
        <v/>
      </c>
      <c r="DQ164" s="1" t="str">
        <f>IFERROR(IF(FIND(1940,Table1[Date 10s]),ROW()),"")</f>
        <v/>
      </c>
      <c r="DR164" s="1" t="str">
        <f t="shared" ca="1" si="104"/>
        <v/>
      </c>
      <c r="DU164" s="1" t="str">
        <f>IFERROR(IF(FIND(1950,Table1[Date 10s]),ROW()),"")</f>
        <v/>
      </c>
      <c r="DV164" s="1" t="str">
        <f t="shared" ca="1" si="105"/>
        <v/>
      </c>
      <c r="DY164" s="1" t="str">
        <f>IFERROR(IF(FIND(1960,Table1[Date 10s]),ROW()),"")</f>
        <v/>
      </c>
      <c r="DZ164" s="1" t="str">
        <f t="shared" ca="1" si="106"/>
        <v/>
      </c>
      <c r="EC164" s="1" t="str">
        <f>IFERROR(IF(FIND(1970,Table1[Date 10s]),ROW()),"")</f>
        <v/>
      </c>
      <c r="ED164" s="1" t="str">
        <f t="shared" ca="1" si="107"/>
        <v/>
      </c>
      <c r="EG164" s="1" t="str">
        <f>IFERROR(IF(FIND(1980,Table1[Date 10s]),ROW()),"")</f>
        <v/>
      </c>
      <c r="EH164" s="1" t="str">
        <f t="shared" ca="1" si="108"/>
        <v/>
      </c>
      <c r="EK164" s="1" t="str">
        <f>IFERROR(IF(FIND(1990,Table1[Date 10s]),ROW()),"")</f>
        <v/>
      </c>
      <c r="EL164" s="1" t="str">
        <f t="shared" ca="1" si="109"/>
        <v/>
      </c>
      <c r="EO164" s="1">
        <f>IFERROR(IF(FIND(2000,Table1[Date 10s]),ROW()),"")</f>
        <v>164</v>
      </c>
      <c r="EP164" s="1" t="str">
        <f t="shared" ca="1" si="110"/>
        <v/>
      </c>
      <c r="ES164" s="1" t="str">
        <f>IFERROR(IF(FIND(2010,Table1[Date 10s]),ROW()),"")</f>
        <v/>
      </c>
      <c r="ET164" s="1" t="str">
        <f t="shared" ca="1" si="111"/>
        <v/>
      </c>
      <c r="EU164" s="1"/>
    </row>
    <row r="165" spans="1:151">
      <c r="A165" s="1">
        <v>164</v>
      </c>
      <c r="B165" s="1">
        <v>8.1</v>
      </c>
      <c r="C165" s="1" t="s">
        <v>411</v>
      </c>
      <c r="D165" s="1" t="s">
        <v>412</v>
      </c>
      <c r="E165" s="1">
        <v>1988</v>
      </c>
      <c r="F165" s="1">
        <v>1985</v>
      </c>
      <c r="G165" s="1">
        <v>1980</v>
      </c>
      <c r="H165" s="1" t="s">
        <v>204</v>
      </c>
      <c r="I165" s="2">
        <v>88095</v>
      </c>
      <c r="K165" s="1">
        <f t="shared" si="89"/>
        <v>8.1</v>
      </c>
      <c r="L165" s="3">
        <f>Table1[[#This Row],[Votes]]</f>
        <v>88095</v>
      </c>
      <c r="CI165" s="1" t="str">
        <f>IFERROR(IF(FIND($CH$2,Table1[Date5s]),ROW()),"")</f>
        <v/>
      </c>
      <c r="CJ165" s="1" t="e">
        <f t="shared" si="112"/>
        <v>#N/A</v>
      </c>
      <c r="CK165" s="1" t="e">
        <f t="shared" ca="1" si="90"/>
        <v>#N/A</v>
      </c>
      <c r="CL165" s="1" t="e">
        <f t="shared" ca="1" si="91"/>
        <v>#N/A</v>
      </c>
      <c r="CM165" s="1" t="e">
        <f t="shared" ca="1" si="92"/>
        <v>#N/A</v>
      </c>
      <c r="CN165" s="1" t="e">
        <f t="shared" ca="1" si="93"/>
        <v>#N/A</v>
      </c>
      <c r="CO165" s="1" t="e">
        <f t="shared" ca="1" si="94"/>
        <v>#N/A</v>
      </c>
      <c r="CP165" s="1" t="e">
        <f t="shared" ca="1" si="95"/>
        <v>#N/A</v>
      </c>
      <c r="CQ165" s="1" t="e">
        <f t="shared" ca="1" si="96"/>
        <v>#N/A</v>
      </c>
      <c r="CR165" s="1" t="e">
        <f t="shared" ca="1" si="97"/>
        <v>#N/A</v>
      </c>
      <c r="CS165" s="1" t="e">
        <f t="shared" ca="1" si="98"/>
        <v>#N/A</v>
      </c>
      <c r="CU165" s="1" t="e">
        <f t="shared" ca="1" si="113"/>
        <v>#N/A</v>
      </c>
      <c r="CV165" s="1" t="e">
        <f t="shared" ca="1" si="99"/>
        <v>#N/A</v>
      </c>
      <c r="CW165" s="1" t="e">
        <f t="shared" ca="1" si="100"/>
        <v>#N/A</v>
      </c>
      <c r="CX165" s="1" t="e">
        <f t="shared" ca="1" si="101"/>
        <v>#N/A</v>
      </c>
      <c r="DI165" s="1" t="str">
        <f>IFERROR(IF(FIND(1920,Table1[Date 10s]),ROW()),"")</f>
        <v/>
      </c>
      <c r="DJ165" s="1" t="str">
        <f t="shared" ca="1" si="102"/>
        <v/>
      </c>
      <c r="DM165" s="1" t="str">
        <f>IFERROR(IF(FIND(1930,Table1[Date 10s]),ROW()),"")</f>
        <v/>
      </c>
      <c r="DN165" s="1" t="str">
        <f t="shared" ca="1" si="103"/>
        <v/>
      </c>
      <c r="DQ165" s="1" t="str">
        <f>IFERROR(IF(FIND(1940,Table1[Date 10s]),ROW()),"")</f>
        <v/>
      </c>
      <c r="DR165" s="1" t="str">
        <f t="shared" ca="1" si="104"/>
        <v/>
      </c>
      <c r="DU165" s="1" t="str">
        <f>IFERROR(IF(FIND(1950,Table1[Date 10s]),ROW()),"")</f>
        <v/>
      </c>
      <c r="DV165" s="1" t="str">
        <f t="shared" ca="1" si="105"/>
        <v/>
      </c>
      <c r="DY165" s="1" t="str">
        <f>IFERROR(IF(FIND(1960,Table1[Date 10s]),ROW()),"")</f>
        <v/>
      </c>
      <c r="DZ165" s="1" t="str">
        <f t="shared" ca="1" si="106"/>
        <v/>
      </c>
      <c r="EC165" s="1" t="str">
        <f>IFERROR(IF(FIND(1970,Table1[Date 10s]),ROW()),"")</f>
        <v/>
      </c>
      <c r="ED165" s="1" t="str">
        <f t="shared" ca="1" si="107"/>
        <v/>
      </c>
      <c r="EG165" s="1">
        <f>IFERROR(IF(FIND(1980,Table1[Date 10s]),ROW()),"")</f>
        <v>165</v>
      </c>
      <c r="EH165" s="1" t="str">
        <f t="shared" ca="1" si="108"/>
        <v/>
      </c>
      <c r="EK165" s="1" t="str">
        <f>IFERROR(IF(FIND(1990,Table1[Date 10s]),ROW()),"")</f>
        <v/>
      </c>
      <c r="EL165" s="1" t="str">
        <f t="shared" ca="1" si="109"/>
        <v/>
      </c>
      <c r="EO165" s="1" t="str">
        <f>IFERROR(IF(FIND(2000,Table1[Date 10s]),ROW()),"")</f>
        <v/>
      </c>
      <c r="EP165" s="1" t="str">
        <f t="shared" ca="1" si="110"/>
        <v/>
      </c>
      <c r="ES165" s="1" t="str">
        <f>IFERROR(IF(FIND(2010,Table1[Date 10s]),ROW()),"")</f>
        <v/>
      </c>
      <c r="ET165" s="1" t="str">
        <f t="shared" ca="1" si="111"/>
        <v/>
      </c>
      <c r="EU165" s="1"/>
    </row>
    <row r="166" spans="1:151">
      <c r="A166" s="1">
        <v>165</v>
      </c>
      <c r="B166" s="1">
        <v>8.1</v>
      </c>
      <c r="C166" s="1" t="s">
        <v>413</v>
      </c>
      <c r="D166" s="1" t="s">
        <v>414</v>
      </c>
      <c r="E166" s="1">
        <v>2005</v>
      </c>
      <c r="F166" s="1">
        <v>2005</v>
      </c>
      <c r="G166" s="1">
        <v>2000</v>
      </c>
      <c r="H166" s="1" t="s">
        <v>282</v>
      </c>
      <c r="I166" s="2">
        <v>507750</v>
      </c>
      <c r="K166" s="1">
        <f t="shared" si="89"/>
        <v>8.1</v>
      </c>
      <c r="L166" s="3">
        <f>Table1[[#This Row],[Votes]]</f>
        <v>507750</v>
      </c>
      <c r="CI166" s="1" t="str">
        <f>IFERROR(IF(FIND($CH$2,Table1[Date5s]),ROW()),"")</f>
        <v/>
      </c>
      <c r="CJ166" s="1" t="e">
        <f t="shared" si="112"/>
        <v>#N/A</v>
      </c>
      <c r="CK166" s="1" t="e">
        <f t="shared" ca="1" si="90"/>
        <v>#N/A</v>
      </c>
      <c r="CL166" s="1" t="e">
        <f t="shared" ca="1" si="91"/>
        <v>#N/A</v>
      </c>
      <c r="CM166" s="1" t="e">
        <f t="shared" ca="1" si="92"/>
        <v>#N/A</v>
      </c>
      <c r="CN166" s="1" t="e">
        <f t="shared" ca="1" si="93"/>
        <v>#N/A</v>
      </c>
      <c r="CO166" s="1" t="e">
        <f t="shared" ca="1" si="94"/>
        <v>#N/A</v>
      </c>
      <c r="CP166" s="1" t="e">
        <f t="shared" ca="1" si="95"/>
        <v>#N/A</v>
      </c>
      <c r="CQ166" s="1" t="e">
        <f t="shared" ca="1" si="96"/>
        <v>#N/A</v>
      </c>
      <c r="CR166" s="1" t="e">
        <f t="shared" ca="1" si="97"/>
        <v>#N/A</v>
      </c>
      <c r="CS166" s="1" t="e">
        <f t="shared" ca="1" si="98"/>
        <v>#N/A</v>
      </c>
      <c r="CU166" s="1" t="e">
        <f t="shared" ca="1" si="113"/>
        <v>#N/A</v>
      </c>
      <c r="CV166" s="1" t="e">
        <f t="shared" ca="1" si="99"/>
        <v>#N/A</v>
      </c>
      <c r="CW166" s="1" t="e">
        <f t="shared" ca="1" si="100"/>
        <v>#N/A</v>
      </c>
      <c r="CX166" s="1" t="e">
        <f t="shared" ca="1" si="101"/>
        <v>#N/A</v>
      </c>
      <c r="DI166" s="1" t="str">
        <f>IFERROR(IF(FIND(1920,Table1[Date 10s]),ROW()),"")</f>
        <v/>
      </c>
      <c r="DJ166" s="1" t="str">
        <f t="shared" ca="1" si="102"/>
        <v/>
      </c>
      <c r="DM166" s="1" t="str">
        <f>IFERROR(IF(FIND(1930,Table1[Date 10s]),ROW()),"")</f>
        <v/>
      </c>
      <c r="DN166" s="1" t="str">
        <f t="shared" ca="1" si="103"/>
        <v/>
      </c>
      <c r="DQ166" s="1" t="str">
        <f>IFERROR(IF(FIND(1940,Table1[Date 10s]),ROW()),"")</f>
        <v/>
      </c>
      <c r="DR166" s="1" t="str">
        <f t="shared" ca="1" si="104"/>
        <v/>
      </c>
      <c r="DU166" s="1" t="str">
        <f>IFERROR(IF(FIND(1950,Table1[Date 10s]),ROW()),"")</f>
        <v/>
      </c>
      <c r="DV166" s="1" t="str">
        <f t="shared" ca="1" si="105"/>
        <v/>
      </c>
      <c r="DY166" s="1" t="str">
        <f>IFERROR(IF(FIND(1960,Table1[Date 10s]),ROW()),"")</f>
        <v/>
      </c>
      <c r="DZ166" s="1" t="str">
        <f t="shared" ca="1" si="106"/>
        <v/>
      </c>
      <c r="EC166" s="1" t="str">
        <f>IFERROR(IF(FIND(1970,Table1[Date 10s]),ROW()),"")</f>
        <v/>
      </c>
      <c r="ED166" s="1" t="str">
        <f t="shared" ca="1" si="107"/>
        <v/>
      </c>
      <c r="EG166" s="1" t="str">
        <f>IFERROR(IF(FIND(1980,Table1[Date 10s]),ROW()),"")</f>
        <v/>
      </c>
      <c r="EH166" s="1" t="str">
        <f t="shared" ca="1" si="108"/>
        <v/>
      </c>
      <c r="EK166" s="1" t="str">
        <f>IFERROR(IF(FIND(1990,Table1[Date 10s]),ROW()),"")</f>
        <v/>
      </c>
      <c r="EL166" s="1" t="str">
        <f t="shared" ca="1" si="109"/>
        <v/>
      </c>
      <c r="EO166" s="1">
        <f>IFERROR(IF(FIND(2000,Table1[Date 10s]),ROW()),"")</f>
        <v>166</v>
      </c>
      <c r="EP166" s="1" t="str">
        <f t="shared" ca="1" si="110"/>
        <v/>
      </c>
      <c r="ES166" s="1" t="str">
        <f>IFERROR(IF(FIND(2010,Table1[Date 10s]),ROW()),"")</f>
        <v/>
      </c>
      <c r="ET166" s="1" t="str">
        <f t="shared" ca="1" si="111"/>
        <v/>
      </c>
      <c r="EU166" s="1"/>
    </row>
    <row r="167" spans="1:151">
      <c r="A167" s="1">
        <v>166</v>
      </c>
      <c r="B167" s="1">
        <v>8.1</v>
      </c>
      <c r="C167" s="1" t="s">
        <v>415</v>
      </c>
      <c r="D167" s="1" t="s">
        <v>416</v>
      </c>
      <c r="E167" s="1">
        <v>1946</v>
      </c>
      <c r="F167" s="1">
        <v>1945</v>
      </c>
      <c r="G167" s="1">
        <v>1940</v>
      </c>
      <c r="H167" s="1" t="s">
        <v>89</v>
      </c>
      <c r="I167" s="2">
        <v>52582</v>
      </c>
      <c r="K167" s="1">
        <f t="shared" si="89"/>
        <v>8.1</v>
      </c>
      <c r="L167" s="3">
        <f>Table1[[#This Row],[Votes]]</f>
        <v>52582</v>
      </c>
      <c r="CI167" s="1" t="str">
        <f>IFERROR(IF(FIND($CH$2,Table1[Date5s]),ROW()),"")</f>
        <v/>
      </c>
      <c r="CJ167" s="1" t="e">
        <f t="shared" si="112"/>
        <v>#N/A</v>
      </c>
      <c r="CK167" s="1" t="e">
        <f t="shared" ca="1" si="90"/>
        <v>#N/A</v>
      </c>
      <c r="CL167" s="1" t="e">
        <f t="shared" ca="1" si="91"/>
        <v>#N/A</v>
      </c>
      <c r="CM167" s="1" t="e">
        <f t="shared" ca="1" si="92"/>
        <v>#N/A</v>
      </c>
      <c r="CN167" s="1" t="e">
        <f t="shared" ca="1" si="93"/>
        <v>#N/A</v>
      </c>
      <c r="CO167" s="1" t="e">
        <f t="shared" ca="1" si="94"/>
        <v>#N/A</v>
      </c>
      <c r="CP167" s="1" t="e">
        <f t="shared" ca="1" si="95"/>
        <v>#N/A</v>
      </c>
      <c r="CQ167" s="1" t="e">
        <f t="shared" ca="1" si="96"/>
        <v>#N/A</v>
      </c>
      <c r="CR167" s="1" t="e">
        <f t="shared" ca="1" si="97"/>
        <v>#N/A</v>
      </c>
      <c r="CS167" s="1" t="e">
        <f t="shared" ca="1" si="98"/>
        <v>#N/A</v>
      </c>
      <c r="CU167" s="1" t="e">
        <f t="shared" ca="1" si="113"/>
        <v>#N/A</v>
      </c>
      <c r="CV167" s="1" t="e">
        <f t="shared" ca="1" si="99"/>
        <v>#N/A</v>
      </c>
      <c r="CW167" s="1" t="e">
        <f t="shared" ca="1" si="100"/>
        <v>#N/A</v>
      </c>
      <c r="CX167" s="1" t="e">
        <f t="shared" ca="1" si="101"/>
        <v>#N/A</v>
      </c>
      <c r="DI167" s="1" t="str">
        <f>IFERROR(IF(FIND(1920,Table1[Date 10s]),ROW()),"")</f>
        <v/>
      </c>
      <c r="DJ167" s="1" t="str">
        <f t="shared" ca="1" si="102"/>
        <v/>
      </c>
      <c r="DM167" s="1" t="str">
        <f>IFERROR(IF(FIND(1930,Table1[Date 10s]),ROW()),"")</f>
        <v/>
      </c>
      <c r="DN167" s="1" t="str">
        <f t="shared" ca="1" si="103"/>
        <v/>
      </c>
      <c r="DQ167" s="1">
        <f>IFERROR(IF(FIND(1940,Table1[Date 10s]),ROW()),"")</f>
        <v>167</v>
      </c>
      <c r="DR167" s="1" t="str">
        <f t="shared" ca="1" si="104"/>
        <v/>
      </c>
      <c r="DU167" s="1" t="str">
        <f>IFERROR(IF(FIND(1950,Table1[Date 10s]),ROW()),"")</f>
        <v/>
      </c>
      <c r="DV167" s="1" t="str">
        <f t="shared" ca="1" si="105"/>
        <v/>
      </c>
      <c r="DY167" s="1" t="str">
        <f>IFERROR(IF(FIND(1960,Table1[Date 10s]),ROW()),"")</f>
        <v/>
      </c>
      <c r="DZ167" s="1" t="str">
        <f t="shared" ca="1" si="106"/>
        <v/>
      </c>
      <c r="EC167" s="1" t="str">
        <f>IFERROR(IF(FIND(1970,Table1[Date 10s]),ROW()),"")</f>
        <v/>
      </c>
      <c r="ED167" s="1" t="str">
        <f t="shared" ca="1" si="107"/>
        <v/>
      </c>
      <c r="EG167" s="1" t="str">
        <f>IFERROR(IF(FIND(1980,Table1[Date 10s]),ROW()),"")</f>
        <v/>
      </c>
      <c r="EH167" s="1" t="str">
        <f t="shared" ca="1" si="108"/>
        <v/>
      </c>
      <c r="EK167" s="1" t="str">
        <f>IFERROR(IF(FIND(1990,Table1[Date 10s]),ROW()),"")</f>
        <v/>
      </c>
      <c r="EL167" s="1" t="str">
        <f t="shared" ca="1" si="109"/>
        <v/>
      </c>
      <c r="EO167" s="1" t="str">
        <f>IFERROR(IF(FIND(2000,Table1[Date 10s]),ROW()),"")</f>
        <v/>
      </c>
      <c r="EP167" s="1" t="str">
        <f t="shared" ca="1" si="110"/>
        <v/>
      </c>
      <c r="ES167" s="1" t="str">
        <f>IFERROR(IF(FIND(2010,Table1[Date 10s]),ROW()),"")</f>
        <v/>
      </c>
      <c r="ET167" s="1" t="str">
        <f t="shared" ca="1" si="111"/>
        <v/>
      </c>
      <c r="EU167" s="1"/>
    </row>
    <row r="168" spans="1:151">
      <c r="A168" s="1">
        <v>167</v>
      </c>
      <c r="B168" s="1">
        <v>8.1</v>
      </c>
      <c r="C168" s="1" t="s">
        <v>417</v>
      </c>
      <c r="D168" s="1" t="s">
        <v>418</v>
      </c>
      <c r="E168" s="1">
        <v>1954</v>
      </c>
      <c r="F168" s="1">
        <v>1950</v>
      </c>
      <c r="G168" s="1">
        <v>1950</v>
      </c>
      <c r="H168" s="1" t="s">
        <v>52</v>
      </c>
      <c r="I168" s="2">
        <v>65745</v>
      </c>
      <c r="K168" s="1">
        <f t="shared" si="89"/>
        <v>8.1</v>
      </c>
      <c r="L168" s="3">
        <f>Table1[[#This Row],[Votes]]</f>
        <v>65745</v>
      </c>
      <c r="CI168" s="1" t="str">
        <f>IFERROR(IF(FIND($CH$2,Table1[Date5s]),ROW()),"")</f>
        <v/>
      </c>
      <c r="CJ168" s="1" t="e">
        <f t="shared" si="112"/>
        <v>#N/A</v>
      </c>
      <c r="CK168" s="1" t="e">
        <f t="shared" ca="1" si="90"/>
        <v>#N/A</v>
      </c>
      <c r="CL168" s="1" t="e">
        <f t="shared" ca="1" si="91"/>
        <v>#N/A</v>
      </c>
      <c r="CM168" s="1" t="e">
        <f t="shared" ca="1" si="92"/>
        <v>#N/A</v>
      </c>
      <c r="CN168" s="1" t="e">
        <f t="shared" ca="1" si="93"/>
        <v>#N/A</v>
      </c>
      <c r="CO168" s="1" t="e">
        <f t="shared" ca="1" si="94"/>
        <v>#N/A</v>
      </c>
      <c r="CP168" s="1" t="e">
        <f t="shared" ca="1" si="95"/>
        <v>#N/A</v>
      </c>
      <c r="CQ168" s="1" t="e">
        <f t="shared" ca="1" si="96"/>
        <v>#N/A</v>
      </c>
      <c r="CR168" s="1" t="e">
        <f t="shared" ca="1" si="97"/>
        <v>#N/A</v>
      </c>
      <c r="CS168" s="1" t="e">
        <f t="shared" ca="1" si="98"/>
        <v>#N/A</v>
      </c>
      <c r="CU168" s="1" t="e">
        <f t="shared" ca="1" si="113"/>
        <v>#N/A</v>
      </c>
      <c r="CV168" s="1" t="e">
        <f t="shared" ca="1" si="99"/>
        <v>#N/A</v>
      </c>
      <c r="CW168" s="1" t="e">
        <f t="shared" ca="1" si="100"/>
        <v>#N/A</v>
      </c>
      <c r="CX168" s="1" t="e">
        <f t="shared" ca="1" si="101"/>
        <v>#N/A</v>
      </c>
      <c r="DI168" s="1" t="str">
        <f>IFERROR(IF(FIND(1920,Table1[Date 10s]),ROW()),"")</f>
        <v/>
      </c>
      <c r="DJ168" s="1" t="str">
        <f t="shared" ca="1" si="102"/>
        <v/>
      </c>
      <c r="DM168" s="1" t="str">
        <f>IFERROR(IF(FIND(1930,Table1[Date 10s]),ROW()),"")</f>
        <v/>
      </c>
      <c r="DN168" s="1" t="str">
        <f t="shared" ca="1" si="103"/>
        <v/>
      </c>
      <c r="DQ168" s="1" t="str">
        <f>IFERROR(IF(FIND(1940,Table1[Date 10s]),ROW()),"")</f>
        <v/>
      </c>
      <c r="DR168" s="1" t="str">
        <f t="shared" ca="1" si="104"/>
        <v/>
      </c>
      <c r="DU168" s="1">
        <f>IFERROR(IF(FIND(1950,Table1[Date 10s]),ROW()),"")</f>
        <v>168</v>
      </c>
      <c r="DV168" s="1" t="str">
        <f t="shared" ca="1" si="105"/>
        <v/>
      </c>
      <c r="DY168" s="1" t="str">
        <f>IFERROR(IF(FIND(1960,Table1[Date 10s]),ROW()),"")</f>
        <v/>
      </c>
      <c r="DZ168" s="1" t="str">
        <f t="shared" ca="1" si="106"/>
        <v/>
      </c>
      <c r="EC168" s="1" t="str">
        <f>IFERROR(IF(FIND(1970,Table1[Date 10s]),ROW()),"")</f>
        <v/>
      </c>
      <c r="ED168" s="1" t="str">
        <f t="shared" ca="1" si="107"/>
        <v/>
      </c>
      <c r="EG168" s="1" t="str">
        <f>IFERROR(IF(FIND(1980,Table1[Date 10s]),ROW()),"")</f>
        <v/>
      </c>
      <c r="EH168" s="1" t="str">
        <f t="shared" ca="1" si="108"/>
        <v/>
      </c>
      <c r="EK168" s="1" t="str">
        <f>IFERROR(IF(FIND(1990,Table1[Date 10s]),ROW()),"")</f>
        <v/>
      </c>
      <c r="EL168" s="1" t="str">
        <f t="shared" ca="1" si="109"/>
        <v/>
      </c>
      <c r="EO168" s="1" t="str">
        <f>IFERROR(IF(FIND(2000,Table1[Date 10s]),ROW()),"")</f>
        <v/>
      </c>
      <c r="EP168" s="1" t="str">
        <f t="shared" ca="1" si="110"/>
        <v/>
      </c>
      <c r="ES168" s="1" t="str">
        <f>IFERROR(IF(FIND(2010,Table1[Date 10s]),ROW()),"")</f>
        <v/>
      </c>
      <c r="ET168" s="1" t="str">
        <f t="shared" ca="1" si="111"/>
        <v/>
      </c>
      <c r="EU168" s="1"/>
    </row>
    <row r="169" spans="1:151">
      <c r="A169" s="1">
        <v>168</v>
      </c>
      <c r="B169" s="1">
        <v>8.1</v>
      </c>
      <c r="C169" s="1" t="s">
        <v>419</v>
      </c>
      <c r="D169" s="1" t="s">
        <v>420</v>
      </c>
      <c r="E169" s="1">
        <v>2012</v>
      </c>
      <c r="F169" s="1">
        <v>2010</v>
      </c>
      <c r="G169" s="1">
        <v>2010</v>
      </c>
      <c r="H169" s="1" t="s">
        <v>157</v>
      </c>
      <c r="I169" s="2">
        <v>568037</v>
      </c>
      <c r="K169" s="1">
        <f t="shared" si="89"/>
        <v>8.1</v>
      </c>
      <c r="L169" s="3">
        <f>Table1[[#This Row],[Votes]]</f>
        <v>568037</v>
      </c>
      <c r="CI169" s="1" t="str">
        <f>IFERROR(IF(FIND($CH$2,Table1[Date5s]),ROW()),"")</f>
        <v/>
      </c>
      <c r="CJ169" s="1" t="e">
        <f t="shared" si="112"/>
        <v>#N/A</v>
      </c>
      <c r="CK169" s="1" t="e">
        <f t="shared" ca="1" si="90"/>
        <v>#N/A</v>
      </c>
      <c r="CL169" s="1" t="e">
        <f t="shared" ca="1" si="91"/>
        <v>#N/A</v>
      </c>
      <c r="CM169" s="1" t="e">
        <f t="shared" ca="1" si="92"/>
        <v>#N/A</v>
      </c>
      <c r="CN169" s="1" t="e">
        <f t="shared" ca="1" si="93"/>
        <v>#N/A</v>
      </c>
      <c r="CO169" s="1" t="e">
        <f t="shared" ca="1" si="94"/>
        <v>#N/A</v>
      </c>
      <c r="CP169" s="1" t="e">
        <f t="shared" ca="1" si="95"/>
        <v>#N/A</v>
      </c>
      <c r="CQ169" s="1" t="e">
        <f t="shared" ca="1" si="96"/>
        <v>#N/A</v>
      </c>
      <c r="CR169" s="1" t="e">
        <f t="shared" ca="1" si="97"/>
        <v>#N/A</v>
      </c>
      <c r="CS169" s="1" t="e">
        <f t="shared" ca="1" si="98"/>
        <v>#N/A</v>
      </c>
      <c r="CU169" s="1" t="e">
        <f t="shared" ca="1" si="113"/>
        <v>#N/A</v>
      </c>
      <c r="CV169" s="1" t="e">
        <f t="shared" ca="1" si="99"/>
        <v>#N/A</v>
      </c>
      <c r="CW169" s="1" t="e">
        <f t="shared" ca="1" si="100"/>
        <v>#N/A</v>
      </c>
      <c r="CX169" s="1" t="e">
        <f t="shared" ca="1" si="101"/>
        <v>#N/A</v>
      </c>
      <c r="DI169" s="1" t="str">
        <f>IFERROR(IF(FIND(1920,Table1[Date 10s]),ROW()),"")</f>
        <v/>
      </c>
      <c r="DJ169" s="1" t="str">
        <f t="shared" ca="1" si="102"/>
        <v/>
      </c>
      <c r="DM169" s="1" t="str">
        <f>IFERROR(IF(FIND(1930,Table1[Date 10s]),ROW()),"")</f>
        <v/>
      </c>
      <c r="DN169" s="1" t="str">
        <f t="shared" ca="1" si="103"/>
        <v/>
      </c>
      <c r="DQ169" s="1" t="str">
        <f>IFERROR(IF(FIND(1940,Table1[Date 10s]),ROW()),"")</f>
        <v/>
      </c>
      <c r="DR169" s="1" t="str">
        <f t="shared" ca="1" si="104"/>
        <v/>
      </c>
      <c r="DU169" s="1" t="str">
        <f>IFERROR(IF(FIND(1950,Table1[Date 10s]),ROW()),"")</f>
        <v/>
      </c>
      <c r="DV169" s="1" t="str">
        <f t="shared" ca="1" si="105"/>
        <v/>
      </c>
      <c r="DY169" s="1" t="str">
        <f>IFERROR(IF(FIND(1960,Table1[Date 10s]),ROW()),"")</f>
        <v/>
      </c>
      <c r="DZ169" s="1" t="str">
        <f t="shared" ca="1" si="106"/>
        <v/>
      </c>
      <c r="EC169" s="1" t="str">
        <f>IFERROR(IF(FIND(1970,Table1[Date 10s]),ROW()),"")</f>
        <v/>
      </c>
      <c r="ED169" s="1" t="str">
        <f t="shared" ca="1" si="107"/>
        <v/>
      </c>
      <c r="EG169" s="1" t="str">
        <f>IFERROR(IF(FIND(1980,Table1[Date 10s]),ROW()),"")</f>
        <v/>
      </c>
      <c r="EH169" s="1" t="str">
        <f t="shared" ca="1" si="108"/>
        <v/>
      </c>
      <c r="EK169" s="1" t="str">
        <f>IFERROR(IF(FIND(1990,Table1[Date 10s]),ROW()),"")</f>
        <v/>
      </c>
      <c r="EL169" s="1" t="str">
        <f t="shared" ca="1" si="109"/>
        <v/>
      </c>
      <c r="EO169" s="1" t="str">
        <f>IFERROR(IF(FIND(2000,Table1[Date 10s]),ROW()),"")</f>
        <v/>
      </c>
      <c r="EP169" s="1" t="str">
        <f t="shared" ca="1" si="110"/>
        <v/>
      </c>
      <c r="ES169" s="1">
        <f>IFERROR(IF(FIND(2010,Table1[Date 10s]),ROW()),"")</f>
        <v>169</v>
      </c>
      <c r="ET169" s="1" t="str">
        <f t="shared" ca="1" si="111"/>
        <v/>
      </c>
      <c r="EU169" s="1"/>
    </row>
    <row r="170" spans="1:151">
      <c r="A170" s="1">
        <v>169</v>
      </c>
      <c r="B170" s="1">
        <v>8.1</v>
      </c>
      <c r="C170" s="1" t="s">
        <v>421</v>
      </c>
      <c r="D170" s="1" t="s">
        <v>422</v>
      </c>
      <c r="E170" s="1">
        <v>2010</v>
      </c>
      <c r="F170" s="1">
        <v>2010</v>
      </c>
      <c r="G170" s="1">
        <v>2010</v>
      </c>
      <c r="H170" s="1" t="s">
        <v>55</v>
      </c>
      <c r="I170" s="2">
        <v>249971</v>
      </c>
      <c r="K170" s="1">
        <f t="shared" si="89"/>
        <v>8.1</v>
      </c>
      <c r="L170" s="3">
        <f>Table1[[#This Row],[Votes]]</f>
        <v>249971</v>
      </c>
      <c r="CI170" s="1" t="str">
        <f>IFERROR(IF(FIND($CH$2,Table1[Date5s]),ROW()),"")</f>
        <v/>
      </c>
      <c r="CJ170" s="1" t="e">
        <f t="shared" si="112"/>
        <v>#N/A</v>
      </c>
      <c r="CK170" s="1" t="e">
        <f t="shared" ca="1" si="90"/>
        <v>#N/A</v>
      </c>
      <c r="CL170" s="1" t="e">
        <f t="shared" ca="1" si="91"/>
        <v>#N/A</v>
      </c>
      <c r="CM170" s="1" t="e">
        <f t="shared" ca="1" si="92"/>
        <v>#N/A</v>
      </c>
      <c r="CN170" s="1" t="e">
        <f t="shared" ca="1" si="93"/>
        <v>#N/A</v>
      </c>
      <c r="CO170" s="1" t="e">
        <f t="shared" ca="1" si="94"/>
        <v>#N/A</v>
      </c>
      <c r="CP170" s="1" t="e">
        <f t="shared" ca="1" si="95"/>
        <v>#N/A</v>
      </c>
      <c r="CQ170" s="1" t="e">
        <f t="shared" ca="1" si="96"/>
        <v>#N/A</v>
      </c>
      <c r="CR170" s="1" t="e">
        <f t="shared" ca="1" si="97"/>
        <v>#N/A</v>
      </c>
      <c r="CS170" s="1" t="e">
        <f t="shared" ca="1" si="98"/>
        <v>#N/A</v>
      </c>
      <c r="CU170" s="1" t="e">
        <f t="shared" ca="1" si="113"/>
        <v>#N/A</v>
      </c>
      <c r="CV170" s="1" t="e">
        <f t="shared" ca="1" si="99"/>
        <v>#N/A</v>
      </c>
      <c r="CW170" s="1" t="e">
        <f t="shared" ca="1" si="100"/>
        <v>#N/A</v>
      </c>
      <c r="CX170" s="1" t="e">
        <f t="shared" ca="1" si="101"/>
        <v>#N/A</v>
      </c>
      <c r="DI170" s="1" t="str">
        <f>IFERROR(IF(FIND(1920,Table1[Date 10s]),ROW()),"")</f>
        <v/>
      </c>
      <c r="DJ170" s="1" t="str">
        <f t="shared" ca="1" si="102"/>
        <v/>
      </c>
      <c r="DM170" s="1" t="str">
        <f>IFERROR(IF(FIND(1930,Table1[Date 10s]),ROW()),"")</f>
        <v/>
      </c>
      <c r="DN170" s="1" t="str">
        <f t="shared" ca="1" si="103"/>
        <v/>
      </c>
      <c r="DQ170" s="1" t="str">
        <f>IFERROR(IF(FIND(1940,Table1[Date 10s]),ROW()),"")</f>
        <v/>
      </c>
      <c r="DR170" s="1" t="str">
        <f t="shared" ca="1" si="104"/>
        <v/>
      </c>
      <c r="DU170" s="1" t="str">
        <f>IFERROR(IF(FIND(1950,Table1[Date 10s]),ROW()),"")</f>
        <v/>
      </c>
      <c r="DV170" s="1" t="str">
        <f t="shared" ca="1" si="105"/>
        <v/>
      </c>
      <c r="DY170" s="1" t="str">
        <f>IFERROR(IF(FIND(1960,Table1[Date 10s]),ROW()),"")</f>
        <v/>
      </c>
      <c r="DZ170" s="1" t="str">
        <f t="shared" ca="1" si="106"/>
        <v/>
      </c>
      <c r="EC170" s="1" t="str">
        <f>IFERROR(IF(FIND(1970,Table1[Date 10s]),ROW()),"")</f>
        <v/>
      </c>
      <c r="ED170" s="1" t="str">
        <f t="shared" ca="1" si="107"/>
        <v/>
      </c>
      <c r="EG170" s="1" t="str">
        <f>IFERROR(IF(FIND(1980,Table1[Date 10s]),ROW()),"")</f>
        <v/>
      </c>
      <c r="EH170" s="1" t="str">
        <f t="shared" ca="1" si="108"/>
        <v/>
      </c>
      <c r="EK170" s="1" t="str">
        <f>IFERROR(IF(FIND(1990,Table1[Date 10s]),ROW()),"")</f>
        <v/>
      </c>
      <c r="EL170" s="1" t="str">
        <f t="shared" ca="1" si="109"/>
        <v/>
      </c>
      <c r="EO170" s="1" t="str">
        <f>IFERROR(IF(FIND(2000,Table1[Date 10s]),ROW()),"")</f>
        <v/>
      </c>
      <c r="EP170" s="1" t="str">
        <f t="shared" ca="1" si="110"/>
        <v/>
      </c>
      <c r="ES170" s="1">
        <f>IFERROR(IF(FIND(2010,Table1[Date 10s]),ROW()),"")</f>
        <v>170</v>
      </c>
      <c r="ET170" s="1" t="str">
        <f t="shared" ca="1" si="111"/>
        <v/>
      </c>
      <c r="EU170" s="1"/>
    </row>
    <row r="171" spans="1:151">
      <c r="A171" s="1">
        <v>170</v>
      </c>
      <c r="B171" s="1">
        <v>8.1</v>
      </c>
      <c r="C171" s="1" t="s">
        <v>423</v>
      </c>
      <c r="D171" s="1" t="s">
        <v>424</v>
      </c>
      <c r="E171" s="1">
        <v>1979</v>
      </c>
      <c r="F171" s="1">
        <v>1975</v>
      </c>
      <c r="G171" s="1">
        <v>1970</v>
      </c>
      <c r="H171" s="1" t="s">
        <v>103</v>
      </c>
      <c r="I171" s="2">
        <v>183277</v>
      </c>
      <c r="K171" s="1">
        <f t="shared" si="89"/>
        <v>8.1</v>
      </c>
      <c r="L171" s="3">
        <f>Table1[[#This Row],[Votes]]</f>
        <v>183277</v>
      </c>
      <c r="CI171" s="1">
        <f>IFERROR(IF(FIND($CH$2,Table1[Date5s]),ROW()),"")</f>
        <v>171</v>
      </c>
      <c r="CJ171" s="1" t="e">
        <f t="shared" si="112"/>
        <v>#N/A</v>
      </c>
      <c r="CK171" s="1" t="e">
        <f t="shared" ca="1" si="90"/>
        <v>#N/A</v>
      </c>
      <c r="CL171" s="1" t="e">
        <f t="shared" ca="1" si="91"/>
        <v>#N/A</v>
      </c>
      <c r="CM171" s="1" t="e">
        <f t="shared" ca="1" si="92"/>
        <v>#N/A</v>
      </c>
      <c r="CN171" s="1" t="e">
        <f t="shared" ca="1" si="93"/>
        <v>#N/A</v>
      </c>
      <c r="CO171" s="1" t="e">
        <f t="shared" ca="1" si="94"/>
        <v>#N/A</v>
      </c>
      <c r="CP171" s="1" t="e">
        <f t="shared" ca="1" si="95"/>
        <v>#N/A</v>
      </c>
      <c r="CQ171" s="1" t="e">
        <f t="shared" ca="1" si="96"/>
        <v>#N/A</v>
      </c>
      <c r="CR171" s="1" t="e">
        <f t="shared" ca="1" si="97"/>
        <v>#N/A</v>
      </c>
      <c r="CS171" s="1" t="e">
        <f t="shared" ca="1" si="98"/>
        <v>#N/A</v>
      </c>
      <c r="CU171" s="1" t="e">
        <f t="shared" ca="1" si="113"/>
        <v>#N/A</v>
      </c>
      <c r="CV171" s="1" t="e">
        <f t="shared" ca="1" si="99"/>
        <v>#N/A</v>
      </c>
      <c r="CW171" s="1" t="e">
        <f t="shared" ca="1" si="100"/>
        <v>#N/A</v>
      </c>
      <c r="CX171" s="1" t="e">
        <f t="shared" ca="1" si="101"/>
        <v>#N/A</v>
      </c>
      <c r="DI171" s="1" t="str">
        <f>IFERROR(IF(FIND(1920,Table1[Date 10s]),ROW()),"")</f>
        <v/>
      </c>
      <c r="DJ171" s="1" t="str">
        <f t="shared" ca="1" si="102"/>
        <v/>
      </c>
      <c r="DM171" s="1" t="str">
        <f>IFERROR(IF(FIND(1930,Table1[Date 10s]),ROW()),"")</f>
        <v/>
      </c>
      <c r="DN171" s="1" t="str">
        <f t="shared" ca="1" si="103"/>
        <v/>
      </c>
      <c r="DQ171" s="1" t="str">
        <f>IFERROR(IF(FIND(1940,Table1[Date 10s]),ROW()),"")</f>
        <v/>
      </c>
      <c r="DR171" s="1" t="str">
        <f t="shared" ca="1" si="104"/>
        <v/>
      </c>
      <c r="DU171" s="1" t="str">
        <f>IFERROR(IF(FIND(1950,Table1[Date 10s]),ROW()),"")</f>
        <v/>
      </c>
      <c r="DV171" s="1" t="str">
        <f t="shared" ca="1" si="105"/>
        <v/>
      </c>
      <c r="DY171" s="1" t="str">
        <f>IFERROR(IF(FIND(1960,Table1[Date 10s]),ROW()),"")</f>
        <v/>
      </c>
      <c r="DZ171" s="1" t="str">
        <f t="shared" ca="1" si="106"/>
        <v/>
      </c>
      <c r="EC171" s="1">
        <f>IFERROR(IF(FIND(1970,Table1[Date 10s]),ROW()),"")</f>
        <v>171</v>
      </c>
      <c r="ED171" s="1" t="str">
        <f t="shared" ca="1" si="107"/>
        <v/>
      </c>
      <c r="EG171" s="1" t="str">
        <f>IFERROR(IF(FIND(1980,Table1[Date 10s]),ROW()),"")</f>
        <v/>
      </c>
      <c r="EH171" s="1" t="str">
        <f t="shared" ca="1" si="108"/>
        <v/>
      </c>
      <c r="EK171" s="1" t="str">
        <f>IFERROR(IF(FIND(1990,Table1[Date 10s]),ROW()),"")</f>
        <v/>
      </c>
      <c r="EL171" s="1" t="str">
        <f t="shared" ca="1" si="109"/>
        <v/>
      </c>
      <c r="EO171" s="1" t="str">
        <f>IFERROR(IF(FIND(2000,Table1[Date 10s]),ROW()),"")</f>
        <v/>
      </c>
      <c r="EP171" s="1" t="str">
        <f t="shared" ca="1" si="110"/>
        <v/>
      </c>
      <c r="ES171" s="1" t="str">
        <f>IFERROR(IF(FIND(2010,Table1[Date 10s]),ROW()),"")</f>
        <v/>
      </c>
      <c r="ET171" s="1" t="str">
        <f t="shared" ca="1" si="111"/>
        <v/>
      </c>
      <c r="EU171" s="1"/>
    </row>
    <row r="172" spans="1:151">
      <c r="A172" s="1">
        <v>171</v>
      </c>
      <c r="B172" s="1">
        <v>8.1</v>
      </c>
      <c r="C172" s="1" t="s">
        <v>425</v>
      </c>
      <c r="D172" s="1" t="s">
        <v>426</v>
      </c>
      <c r="E172" s="1">
        <v>2007</v>
      </c>
      <c r="F172" s="1">
        <v>2005</v>
      </c>
      <c r="G172" s="1">
        <v>2000</v>
      </c>
      <c r="H172" s="1" t="s">
        <v>362</v>
      </c>
      <c r="I172" s="2">
        <v>263344</v>
      </c>
      <c r="K172" s="1">
        <f t="shared" si="89"/>
        <v>8.1</v>
      </c>
      <c r="L172" s="3">
        <f>Table1[[#This Row],[Votes]]</f>
        <v>263344</v>
      </c>
      <c r="CI172" s="1" t="str">
        <f>IFERROR(IF(FIND($CH$2,Table1[Date5s]),ROW()),"")</f>
        <v/>
      </c>
      <c r="CJ172" s="1" t="e">
        <f t="shared" si="112"/>
        <v>#N/A</v>
      </c>
      <c r="CK172" s="1" t="e">
        <f t="shared" ca="1" si="90"/>
        <v>#N/A</v>
      </c>
      <c r="CL172" s="1" t="e">
        <f t="shared" ca="1" si="91"/>
        <v>#N/A</v>
      </c>
      <c r="CM172" s="1" t="e">
        <f t="shared" ca="1" si="92"/>
        <v>#N/A</v>
      </c>
      <c r="CN172" s="1" t="e">
        <f t="shared" ca="1" si="93"/>
        <v>#N/A</v>
      </c>
      <c r="CO172" s="1" t="e">
        <f t="shared" ca="1" si="94"/>
        <v>#N/A</v>
      </c>
      <c r="CP172" s="1" t="e">
        <f t="shared" ca="1" si="95"/>
        <v>#N/A</v>
      </c>
      <c r="CQ172" s="1" t="e">
        <f t="shared" ca="1" si="96"/>
        <v>#N/A</v>
      </c>
      <c r="CR172" s="1" t="e">
        <f t="shared" ca="1" si="97"/>
        <v>#N/A</v>
      </c>
      <c r="CS172" s="1" t="e">
        <f t="shared" ca="1" si="98"/>
        <v>#N/A</v>
      </c>
      <c r="CU172" s="1" t="e">
        <f t="shared" ca="1" si="113"/>
        <v>#N/A</v>
      </c>
      <c r="CV172" s="1" t="e">
        <f t="shared" ca="1" si="99"/>
        <v>#N/A</v>
      </c>
      <c r="CW172" s="1" t="e">
        <f t="shared" ca="1" si="100"/>
        <v>#N/A</v>
      </c>
      <c r="CX172" s="1" t="e">
        <f t="shared" ca="1" si="101"/>
        <v>#N/A</v>
      </c>
      <c r="DI172" s="1" t="str">
        <f>IFERROR(IF(FIND(1920,Table1[Date 10s]),ROW()),"")</f>
        <v/>
      </c>
      <c r="DJ172" s="1" t="str">
        <f t="shared" ca="1" si="102"/>
        <v/>
      </c>
      <c r="DM172" s="1" t="str">
        <f>IFERROR(IF(FIND(1930,Table1[Date 10s]),ROW()),"")</f>
        <v/>
      </c>
      <c r="DN172" s="1" t="str">
        <f t="shared" ca="1" si="103"/>
        <v/>
      </c>
      <c r="DQ172" s="1" t="str">
        <f>IFERROR(IF(FIND(1940,Table1[Date 10s]),ROW()),"")</f>
        <v/>
      </c>
      <c r="DR172" s="1" t="str">
        <f t="shared" ca="1" si="104"/>
        <v/>
      </c>
      <c r="DU172" s="1" t="str">
        <f>IFERROR(IF(FIND(1950,Table1[Date 10s]),ROW()),"")</f>
        <v/>
      </c>
      <c r="DV172" s="1" t="str">
        <f t="shared" ca="1" si="105"/>
        <v/>
      </c>
      <c r="DY172" s="1" t="str">
        <f>IFERROR(IF(FIND(1960,Table1[Date 10s]),ROW()),"")</f>
        <v/>
      </c>
      <c r="DZ172" s="1" t="str">
        <f t="shared" ca="1" si="106"/>
        <v/>
      </c>
      <c r="EC172" s="1" t="str">
        <f>IFERROR(IF(FIND(1970,Table1[Date 10s]),ROW()),"")</f>
        <v/>
      </c>
      <c r="ED172" s="1" t="str">
        <f t="shared" ca="1" si="107"/>
        <v/>
      </c>
      <c r="EG172" s="1" t="str">
        <f>IFERROR(IF(FIND(1980,Table1[Date 10s]),ROW()),"")</f>
        <v/>
      </c>
      <c r="EH172" s="1" t="str">
        <f t="shared" ca="1" si="108"/>
        <v/>
      </c>
      <c r="EK172" s="1" t="str">
        <f>IFERROR(IF(FIND(1990,Table1[Date 10s]),ROW()),"")</f>
        <v/>
      </c>
      <c r="EL172" s="1" t="str">
        <f t="shared" ca="1" si="109"/>
        <v/>
      </c>
      <c r="EO172" s="1">
        <f>IFERROR(IF(FIND(2000,Table1[Date 10s]),ROW()),"")</f>
        <v>172</v>
      </c>
      <c r="EP172" s="1" t="str">
        <f t="shared" ca="1" si="110"/>
        <v/>
      </c>
      <c r="ES172" s="1" t="str">
        <f>IFERROR(IF(FIND(2010,Table1[Date 10s]),ROW()),"")</f>
        <v/>
      </c>
      <c r="ET172" s="1" t="str">
        <f t="shared" ca="1" si="111"/>
        <v/>
      </c>
      <c r="EU172" s="1"/>
    </row>
    <row r="173" spans="1:151">
      <c r="A173" s="1">
        <v>172</v>
      </c>
      <c r="B173" s="1">
        <v>8.1</v>
      </c>
      <c r="C173" s="1" t="s">
        <v>427</v>
      </c>
      <c r="D173" s="1" t="s">
        <v>428</v>
      </c>
      <c r="E173" s="1">
        <v>1946</v>
      </c>
      <c r="F173" s="1">
        <v>1945</v>
      </c>
      <c r="G173" s="1">
        <v>1940</v>
      </c>
      <c r="H173" s="1" t="s">
        <v>89</v>
      </c>
      <c r="I173" s="2">
        <v>27843</v>
      </c>
      <c r="K173" s="1">
        <f t="shared" si="89"/>
        <v>8.1</v>
      </c>
      <c r="L173" s="3">
        <f>Table1[[#This Row],[Votes]]</f>
        <v>27843</v>
      </c>
      <c r="CI173" s="1" t="str">
        <f>IFERROR(IF(FIND($CH$2,Table1[Date5s]),ROW()),"")</f>
        <v/>
      </c>
      <c r="CJ173" s="1" t="e">
        <f t="shared" si="112"/>
        <v>#N/A</v>
      </c>
      <c r="CK173" s="1" t="e">
        <f t="shared" ca="1" si="90"/>
        <v>#N/A</v>
      </c>
      <c r="CL173" s="1" t="e">
        <f t="shared" ca="1" si="91"/>
        <v>#N/A</v>
      </c>
      <c r="CM173" s="1" t="e">
        <f t="shared" ca="1" si="92"/>
        <v>#N/A</v>
      </c>
      <c r="CN173" s="1" t="e">
        <f t="shared" ca="1" si="93"/>
        <v>#N/A</v>
      </c>
      <c r="CO173" s="1" t="e">
        <f t="shared" ca="1" si="94"/>
        <v>#N/A</v>
      </c>
      <c r="CP173" s="1" t="e">
        <f t="shared" ca="1" si="95"/>
        <v>#N/A</v>
      </c>
      <c r="CQ173" s="1" t="e">
        <f t="shared" ca="1" si="96"/>
        <v>#N/A</v>
      </c>
      <c r="CR173" s="1" t="e">
        <f t="shared" ca="1" si="97"/>
        <v>#N/A</v>
      </c>
      <c r="CS173" s="1" t="e">
        <f t="shared" ca="1" si="98"/>
        <v>#N/A</v>
      </c>
      <c r="CU173" s="1" t="e">
        <f t="shared" ca="1" si="113"/>
        <v>#N/A</v>
      </c>
      <c r="CV173" s="1" t="e">
        <f t="shared" ca="1" si="99"/>
        <v>#N/A</v>
      </c>
      <c r="CW173" s="1" t="e">
        <f t="shared" ca="1" si="100"/>
        <v>#N/A</v>
      </c>
      <c r="CX173" s="1" t="e">
        <f t="shared" ca="1" si="101"/>
        <v>#N/A</v>
      </c>
      <c r="DI173" s="1" t="str">
        <f>IFERROR(IF(FIND(1920,Table1[Date 10s]),ROW()),"")</f>
        <v/>
      </c>
      <c r="DJ173" s="1" t="str">
        <f t="shared" ca="1" si="102"/>
        <v/>
      </c>
      <c r="DM173" s="1" t="str">
        <f>IFERROR(IF(FIND(1930,Table1[Date 10s]),ROW()),"")</f>
        <v/>
      </c>
      <c r="DN173" s="1" t="str">
        <f t="shared" ca="1" si="103"/>
        <v/>
      </c>
      <c r="DQ173" s="1">
        <f>IFERROR(IF(FIND(1940,Table1[Date 10s]),ROW()),"")</f>
        <v>173</v>
      </c>
      <c r="DR173" s="1" t="str">
        <f t="shared" ca="1" si="104"/>
        <v/>
      </c>
      <c r="DU173" s="1" t="str">
        <f>IFERROR(IF(FIND(1950,Table1[Date 10s]),ROW()),"")</f>
        <v/>
      </c>
      <c r="DV173" s="1" t="str">
        <f t="shared" ca="1" si="105"/>
        <v/>
      </c>
      <c r="DY173" s="1" t="str">
        <f>IFERROR(IF(FIND(1960,Table1[Date 10s]),ROW()),"")</f>
        <v/>
      </c>
      <c r="DZ173" s="1" t="str">
        <f t="shared" ca="1" si="106"/>
        <v/>
      </c>
      <c r="EC173" s="1" t="str">
        <f>IFERROR(IF(FIND(1970,Table1[Date 10s]),ROW()),"")</f>
        <v/>
      </c>
      <c r="ED173" s="1" t="str">
        <f t="shared" ca="1" si="107"/>
        <v/>
      </c>
      <c r="EG173" s="1" t="str">
        <f>IFERROR(IF(FIND(1980,Table1[Date 10s]),ROW()),"")</f>
        <v/>
      </c>
      <c r="EH173" s="1" t="str">
        <f t="shared" ca="1" si="108"/>
        <v/>
      </c>
      <c r="EK173" s="1" t="str">
        <f>IFERROR(IF(FIND(1990,Table1[Date 10s]),ROW()),"")</f>
        <v/>
      </c>
      <c r="EL173" s="1" t="str">
        <f t="shared" ca="1" si="109"/>
        <v/>
      </c>
      <c r="EO173" s="1" t="str">
        <f>IFERROR(IF(FIND(2000,Table1[Date 10s]),ROW()),"")</f>
        <v/>
      </c>
      <c r="EP173" s="1" t="str">
        <f t="shared" ca="1" si="110"/>
        <v/>
      </c>
      <c r="ES173" s="1" t="str">
        <f>IFERROR(IF(FIND(2010,Table1[Date 10s]),ROW()),"")</f>
        <v/>
      </c>
      <c r="ET173" s="1" t="str">
        <f t="shared" ca="1" si="111"/>
        <v/>
      </c>
      <c r="EU173" s="1"/>
    </row>
    <row r="174" spans="1:151">
      <c r="A174" s="1">
        <v>173</v>
      </c>
      <c r="B174" s="1">
        <v>8.1</v>
      </c>
      <c r="C174" s="1" t="s">
        <v>429</v>
      </c>
      <c r="D174" s="1" t="s">
        <v>430</v>
      </c>
      <c r="E174" s="1">
        <v>1976</v>
      </c>
      <c r="F174" s="1">
        <v>1975</v>
      </c>
      <c r="G174" s="1">
        <v>1970</v>
      </c>
      <c r="H174" s="1" t="s">
        <v>163</v>
      </c>
      <c r="I174" s="2">
        <v>69929</v>
      </c>
      <c r="K174" s="1">
        <f t="shared" si="89"/>
        <v>8.1</v>
      </c>
      <c r="L174" s="3">
        <f>Table1[[#This Row],[Votes]]</f>
        <v>69929</v>
      </c>
      <c r="CI174" s="1">
        <f>IFERROR(IF(FIND($CH$2,Table1[Date5s]),ROW()),"")</f>
        <v>174</v>
      </c>
      <c r="CJ174" s="1" t="e">
        <f t="shared" si="112"/>
        <v>#N/A</v>
      </c>
      <c r="CK174" s="1" t="e">
        <f t="shared" ca="1" si="90"/>
        <v>#N/A</v>
      </c>
      <c r="CL174" s="1" t="e">
        <f t="shared" ca="1" si="91"/>
        <v>#N/A</v>
      </c>
      <c r="CM174" s="1" t="e">
        <f t="shared" ca="1" si="92"/>
        <v>#N/A</v>
      </c>
      <c r="CN174" s="1" t="e">
        <f t="shared" ca="1" si="93"/>
        <v>#N/A</v>
      </c>
      <c r="CO174" s="1" t="e">
        <f t="shared" ca="1" si="94"/>
        <v>#N/A</v>
      </c>
      <c r="CP174" s="1" t="e">
        <f t="shared" ca="1" si="95"/>
        <v>#N/A</v>
      </c>
      <c r="CQ174" s="1" t="e">
        <f t="shared" ca="1" si="96"/>
        <v>#N/A</v>
      </c>
      <c r="CR174" s="1" t="e">
        <f t="shared" ca="1" si="97"/>
        <v>#N/A</v>
      </c>
      <c r="CS174" s="1" t="e">
        <f t="shared" ca="1" si="98"/>
        <v>#N/A</v>
      </c>
      <c r="CU174" s="1" t="e">
        <f t="shared" ca="1" si="113"/>
        <v>#N/A</v>
      </c>
      <c r="CV174" s="1" t="e">
        <f t="shared" ca="1" si="99"/>
        <v>#N/A</v>
      </c>
      <c r="CW174" s="1" t="e">
        <f t="shared" ca="1" si="100"/>
        <v>#N/A</v>
      </c>
      <c r="CX174" s="1" t="e">
        <f t="shared" ca="1" si="101"/>
        <v>#N/A</v>
      </c>
      <c r="DI174" s="1" t="str">
        <f>IFERROR(IF(FIND(1920,Table1[Date 10s]),ROW()),"")</f>
        <v/>
      </c>
      <c r="DJ174" s="1" t="str">
        <f t="shared" ca="1" si="102"/>
        <v/>
      </c>
      <c r="DM174" s="1" t="str">
        <f>IFERROR(IF(FIND(1930,Table1[Date 10s]),ROW()),"")</f>
        <v/>
      </c>
      <c r="DN174" s="1" t="str">
        <f t="shared" ca="1" si="103"/>
        <v/>
      </c>
      <c r="DQ174" s="1" t="str">
        <f>IFERROR(IF(FIND(1940,Table1[Date 10s]),ROW()),"")</f>
        <v/>
      </c>
      <c r="DR174" s="1" t="str">
        <f t="shared" ca="1" si="104"/>
        <v/>
      </c>
      <c r="DU174" s="1" t="str">
        <f>IFERROR(IF(FIND(1950,Table1[Date 10s]),ROW()),"")</f>
        <v/>
      </c>
      <c r="DV174" s="1" t="str">
        <f t="shared" ca="1" si="105"/>
        <v/>
      </c>
      <c r="DY174" s="1" t="str">
        <f>IFERROR(IF(FIND(1960,Table1[Date 10s]),ROW()),"")</f>
        <v/>
      </c>
      <c r="DZ174" s="1" t="str">
        <f t="shared" ca="1" si="106"/>
        <v/>
      </c>
      <c r="EC174" s="1">
        <f>IFERROR(IF(FIND(1970,Table1[Date 10s]),ROW()),"")</f>
        <v>174</v>
      </c>
      <c r="ED174" s="1" t="str">
        <f t="shared" ca="1" si="107"/>
        <v/>
      </c>
      <c r="EG174" s="1" t="str">
        <f>IFERROR(IF(FIND(1980,Table1[Date 10s]),ROW()),"")</f>
        <v/>
      </c>
      <c r="EH174" s="1" t="str">
        <f t="shared" ca="1" si="108"/>
        <v/>
      </c>
      <c r="EK174" s="1" t="str">
        <f>IFERROR(IF(FIND(1990,Table1[Date 10s]),ROW()),"")</f>
        <v/>
      </c>
      <c r="EL174" s="1" t="str">
        <f t="shared" ca="1" si="109"/>
        <v/>
      </c>
      <c r="EO174" s="1" t="str">
        <f>IFERROR(IF(FIND(2000,Table1[Date 10s]),ROW()),"")</f>
        <v/>
      </c>
      <c r="EP174" s="1" t="str">
        <f t="shared" ca="1" si="110"/>
        <v/>
      </c>
      <c r="ES174" s="1" t="str">
        <f>IFERROR(IF(FIND(2010,Table1[Date 10s]),ROW()),"")</f>
        <v/>
      </c>
      <c r="ET174" s="1" t="str">
        <f t="shared" ca="1" si="111"/>
        <v/>
      </c>
      <c r="EU174" s="1"/>
    </row>
    <row r="175" spans="1:151">
      <c r="A175" s="1">
        <v>174</v>
      </c>
      <c r="B175" s="1">
        <v>8.1</v>
      </c>
      <c r="C175" s="1" t="s">
        <v>431</v>
      </c>
      <c r="D175" s="1" t="s">
        <v>432</v>
      </c>
      <c r="E175" s="1">
        <v>1984</v>
      </c>
      <c r="F175" s="1">
        <v>1980</v>
      </c>
      <c r="G175" s="1">
        <v>1980</v>
      </c>
      <c r="H175" s="1" t="s">
        <v>215</v>
      </c>
      <c r="I175" s="2">
        <v>378300</v>
      </c>
      <c r="K175" s="1">
        <f t="shared" si="89"/>
        <v>8.1</v>
      </c>
      <c r="L175" s="3">
        <f>Table1[[#This Row],[Votes]]</f>
        <v>378300</v>
      </c>
      <c r="CI175" s="1" t="str">
        <f>IFERROR(IF(FIND($CH$2,Table1[Date5s]),ROW()),"")</f>
        <v/>
      </c>
      <c r="CJ175" s="1" t="e">
        <f t="shared" si="112"/>
        <v>#N/A</v>
      </c>
      <c r="CK175" s="1" t="e">
        <f t="shared" ca="1" si="90"/>
        <v>#N/A</v>
      </c>
      <c r="CL175" s="1" t="e">
        <f t="shared" ca="1" si="91"/>
        <v>#N/A</v>
      </c>
      <c r="CM175" s="1" t="e">
        <f t="shared" ca="1" si="92"/>
        <v>#N/A</v>
      </c>
      <c r="CN175" s="1" t="e">
        <f t="shared" ca="1" si="93"/>
        <v>#N/A</v>
      </c>
      <c r="CO175" s="1" t="e">
        <f t="shared" ca="1" si="94"/>
        <v>#N/A</v>
      </c>
      <c r="CP175" s="1" t="e">
        <f t="shared" ca="1" si="95"/>
        <v>#N/A</v>
      </c>
      <c r="CQ175" s="1" t="e">
        <f t="shared" ca="1" si="96"/>
        <v>#N/A</v>
      </c>
      <c r="CR175" s="1" t="e">
        <f t="shared" ca="1" si="97"/>
        <v>#N/A</v>
      </c>
      <c r="CS175" s="1" t="e">
        <f t="shared" ca="1" si="98"/>
        <v>#N/A</v>
      </c>
      <c r="CU175" s="1" t="e">
        <f t="shared" ca="1" si="113"/>
        <v>#N/A</v>
      </c>
      <c r="CV175" s="1" t="e">
        <f t="shared" ca="1" si="99"/>
        <v>#N/A</v>
      </c>
      <c r="CW175" s="1" t="e">
        <f t="shared" ca="1" si="100"/>
        <v>#N/A</v>
      </c>
      <c r="CX175" s="1" t="e">
        <f t="shared" ca="1" si="101"/>
        <v>#N/A</v>
      </c>
      <c r="DI175" s="1" t="str">
        <f>IFERROR(IF(FIND(1920,Table1[Date 10s]),ROW()),"")</f>
        <v/>
      </c>
      <c r="DJ175" s="1" t="str">
        <f t="shared" ca="1" si="102"/>
        <v/>
      </c>
      <c r="DM175" s="1" t="str">
        <f>IFERROR(IF(FIND(1930,Table1[Date 10s]),ROW()),"")</f>
        <v/>
      </c>
      <c r="DN175" s="1" t="str">
        <f t="shared" ca="1" si="103"/>
        <v/>
      </c>
      <c r="DQ175" s="1" t="str">
        <f>IFERROR(IF(FIND(1940,Table1[Date 10s]),ROW()),"")</f>
        <v/>
      </c>
      <c r="DR175" s="1" t="str">
        <f t="shared" ca="1" si="104"/>
        <v/>
      </c>
      <c r="DU175" s="1" t="str">
        <f>IFERROR(IF(FIND(1950,Table1[Date 10s]),ROW()),"")</f>
        <v/>
      </c>
      <c r="DV175" s="1" t="str">
        <f t="shared" ca="1" si="105"/>
        <v/>
      </c>
      <c r="DY175" s="1" t="str">
        <f>IFERROR(IF(FIND(1960,Table1[Date 10s]),ROW()),"")</f>
        <v/>
      </c>
      <c r="DZ175" s="1" t="str">
        <f t="shared" ca="1" si="106"/>
        <v/>
      </c>
      <c r="EC175" s="1" t="str">
        <f>IFERROR(IF(FIND(1970,Table1[Date 10s]),ROW()),"")</f>
        <v/>
      </c>
      <c r="ED175" s="1" t="str">
        <f t="shared" ca="1" si="107"/>
        <v/>
      </c>
      <c r="EG175" s="1">
        <f>IFERROR(IF(FIND(1980,Table1[Date 10s]),ROW()),"")</f>
        <v>175</v>
      </c>
      <c r="EH175" s="1" t="str">
        <f t="shared" ca="1" si="108"/>
        <v/>
      </c>
      <c r="EK175" s="1" t="str">
        <f>IFERROR(IF(FIND(1990,Table1[Date 10s]),ROW()),"")</f>
        <v/>
      </c>
      <c r="EL175" s="1" t="str">
        <f t="shared" ca="1" si="109"/>
        <v/>
      </c>
      <c r="EO175" s="1" t="str">
        <f>IFERROR(IF(FIND(2000,Table1[Date 10s]),ROW()),"")</f>
        <v/>
      </c>
      <c r="EP175" s="1" t="str">
        <f t="shared" ca="1" si="110"/>
        <v/>
      </c>
      <c r="ES175" s="1" t="str">
        <f>IFERROR(IF(FIND(2010,Table1[Date 10s]),ROW()),"")</f>
        <v/>
      </c>
      <c r="ET175" s="1" t="str">
        <f t="shared" ca="1" si="111"/>
        <v/>
      </c>
      <c r="EU175" s="1"/>
    </row>
    <row r="176" spans="1:151">
      <c r="A176" s="1">
        <v>175</v>
      </c>
      <c r="B176" s="1">
        <v>8.1</v>
      </c>
      <c r="C176" s="1" t="s">
        <v>433</v>
      </c>
      <c r="D176" s="1" t="s">
        <v>434</v>
      </c>
      <c r="E176" s="1">
        <v>2004</v>
      </c>
      <c r="F176" s="1">
        <v>2000</v>
      </c>
      <c r="G176" s="1">
        <v>2000</v>
      </c>
      <c r="H176" s="1" t="s">
        <v>223</v>
      </c>
      <c r="I176" s="2">
        <v>303571</v>
      </c>
      <c r="K176" s="1">
        <f t="shared" si="89"/>
        <v>8.1</v>
      </c>
      <c r="L176" s="3">
        <f>Table1[[#This Row],[Votes]]</f>
        <v>303571</v>
      </c>
      <c r="CI176" s="1" t="str">
        <f>IFERROR(IF(FIND($CH$2,Table1[Date5s]),ROW()),"")</f>
        <v/>
      </c>
      <c r="CJ176" s="1" t="e">
        <f t="shared" si="112"/>
        <v>#N/A</v>
      </c>
      <c r="CK176" s="1" t="e">
        <f t="shared" ca="1" si="90"/>
        <v>#N/A</v>
      </c>
      <c r="CL176" s="1" t="e">
        <f t="shared" ca="1" si="91"/>
        <v>#N/A</v>
      </c>
      <c r="CM176" s="1" t="e">
        <f t="shared" ca="1" si="92"/>
        <v>#N/A</v>
      </c>
      <c r="CN176" s="1" t="e">
        <f t="shared" ca="1" si="93"/>
        <v>#N/A</v>
      </c>
      <c r="CO176" s="1" t="e">
        <f t="shared" ca="1" si="94"/>
        <v>#N/A</v>
      </c>
      <c r="CP176" s="1" t="e">
        <f t="shared" ca="1" si="95"/>
        <v>#N/A</v>
      </c>
      <c r="CQ176" s="1" t="e">
        <f t="shared" ca="1" si="96"/>
        <v>#N/A</v>
      </c>
      <c r="CR176" s="1" t="e">
        <f t="shared" ca="1" si="97"/>
        <v>#N/A</v>
      </c>
      <c r="CS176" s="1" t="e">
        <f t="shared" ca="1" si="98"/>
        <v>#N/A</v>
      </c>
      <c r="CU176" s="1" t="e">
        <f t="shared" ca="1" si="113"/>
        <v>#N/A</v>
      </c>
      <c r="CV176" s="1" t="e">
        <f t="shared" ca="1" si="99"/>
        <v>#N/A</v>
      </c>
      <c r="CW176" s="1" t="e">
        <f t="shared" ca="1" si="100"/>
        <v>#N/A</v>
      </c>
      <c r="CX176" s="1" t="e">
        <f t="shared" ca="1" si="101"/>
        <v>#N/A</v>
      </c>
      <c r="DI176" s="1" t="str">
        <f>IFERROR(IF(FIND(1920,Table1[Date 10s]),ROW()),"")</f>
        <v/>
      </c>
      <c r="DJ176" s="1" t="str">
        <f t="shared" ca="1" si="102"/>
        <v/>
      </c>
      <c r="DM176" s="1" t="str">
        <f>IFERROR(IF(FIND(1930,Table1[Date 10s]),ROW()),"")</f>
        <v/>
      </c>
      <c r="DN176" s="1" t="str">
        <f t="shared" ca="1" si="103"/>
        <v/>
      </c>
      <c r="DQ176" s="1" t="str">
        <f>IFERROR(IF(FIND(1940,Table1[Date 10s]),ROW()),"")</f>
        <v/>
      </c>
      <c r="DR176" s="1" t="str">
        <f t="shared" ca="1" si="104"/>
        <v/>
      </c>
      <c r="DU176" s="1" t="str">
        <f>IFERROR(IF(FIND(1950,Table1[Date 10s]),ROW()),"")</f>
        <v/>
      </c>
      <c r="DV176" s="1" t="str">
        <f t="shared" ca="1" si="105"/>
        <v/>
      </c>
      <c r="DY176" s="1" t="str">
        <f>IFERROR(IF(FIND(1960,Table1[Date 10s]),ROW()),"")</f>
        <v/>
      </c>
      <c r="DZ176" s="1" t="str">
        <f t="shared" ca="1" si="106"/>
        <v/>
      </c>
      <c r="EC176" s="1" t="str">
        <f>IFERROR(IF(FIND(1970,Table1[Date 10s]),ROW()),"")</f>
        <v/>
      </c>
      <c r="ED176" s="1" t="str">
        <f t="shared" ca="1" si="107"/>
        <v/>
      </c>
      <c r="EG176" s="1" t="str">
        <f>IFERROR(IF(FIND(1980,Table1[Date 10s]),ROW()),"")</f>
        <v/>
      </c>
      <c r="EH176" s="1" t="str">
        <f t="shared" ca="1" si="108"/>
        <v/>
      </c>
      <c r="EK176" s="1" t="str">
        <f>IFERROR(IF(FIND(1990,Table1[Date 10s]),ROW()),"")</f>
        <v/>
      </c>
      <c r="EL176" s="1" t="str">
        <f t="shared" ca="1" si="109"/>
        <v/>
      </c>
      <c r="EO176" s="1">
        <f>IFERROR(IF(FIND(2000,Table1[Date 10s]),ROW()),"")</f>
        <v>176</v>
      </c>
      <c r="EP176" s="1" t="str">
        <f t="shared" ca="1" si="110"/>
        <v/>
      </c>
      <c r="ES176" s="1" t="str">
        <f>IFERROR(IF(FIND(2010,Table1[Date 10s]),ROW()),"")</f>
        <v/>
      </c>
      <c r="ET176" s="1" t="str">
        <f t="shared" ca="1" si="111"/>
        <v/>
      </c>
      <c r="EU176" s="1"/>
    </row>
    <row r="177" spans="1:151">
      <c r="A177" s="1">
        <v>176</v>
      </c>
      <c r="B177" s="1">
        <v>8.1</v>
      </c>
      <c r="C177" s="1" t="s">
        <v>435</v>
      </c>
      <c r="D177" s="1" t="s">
        <v>436</v>
      </c>
      <c r="E177" s="1">
        <v>2007</v>
      </c>
      <c r="F177" s="1">
        <v>2005</v>
      </c>
      <c r="G177" s="1">
        <v>2000</v>
      </c>
      <c r="H177" s="1" t="s">
        <v>362</v>
      </c>
      <c r="I177" s="2">
        <v>252241</v>
      </c>
      <c r="K177" s="1">
        <f t="shared" si="89"/>
        <v>8.1</v>
      </c>
      <c r="L177" s="3">
        <f>Table1[[#This Row],[Votes]]</f>
        <v>252241</v>
      </c>
      <c r="CI177" s="1" t="str">
        <f>IFERROR(IF(FIND($CH$2,Table1[Date5s]),ROW()),"")</f>
        <v/>
      </c>
      <c r="CJ177" s="1" t="e">
        <f t="shared" si="112"/>
        <v>#N/A</v>
      </c>
      <c r="CK177" s="1" t="e">
        <f t="shared" ca="1" si="90"/>
        <v>#N/A</v>
      </c>
      <c r="CL177" s="1" t="e">
        <f t="shared" ca="1" si="91"/>
        <v>#N/A</v>
      </c>
      <c r="CM177" s="1" t="e">
        <f t="shared" ca="1" si="92"/>
        <v>#N/A</v>
      </c>
      <c r="CN177" s="1" t="e">
        <f t="shared" ca="1" si="93"/>
        <v>#N/A</v>
      </c>
      <c r="CO177" s="1" t="e">
        <f t="shared" ca="1" si="94"/>
        <v>#N/A</v>
      </c>
      <c r="CP177" s="1" t="e">
        <f t="shared" ca="1" si="95"/>
        <v>#N/A</v>
      </c>
      <c r="CQ177" s="1" t="e">
        <f t="shared" ca="1" si="96"/>
        <v>#N/A</v>
      </c>
      <c r="CR177" s="1" t="e">
        <f t="shared" ca="1" si="97"/>
        <v>#N/A</v>
      </c>
      <c r="CS177" s="1" t="e">
        <f t="shared" ca="1" si="98"/>
        <v>#N/A</v>
      </c>
      <c r="CU177" s="1" t="e">
        <f t="shared" ca="1" si="113"/>
        <v>#N/A</v>
      </c>
      <c r="CV177" s="1" t="e">
        <f t="shared" ca="1" si="99"/>
        <v>#N/A</v>
      </c>
      <c r="CW177" s="1" t="e">
        <f t="shared" ca="1" si="100"/>
        <v>#N/A</v>
      </c>
      <c r="CX177" s="1" t="e">
        <f t="shared" ca="1" si="101"/>
        <v>#N/A</v>
      </c>
      <c r="DI177" s="1" t="str">
        <f>IFERROR(IF(FIND(1920,Table1[Date 10s]),ROW()),"")</f>
        <v/>
      </c>
      <c r="DJ177" s="1" t="str">
        <f t="shared" ca="1" si="102"/>
        <v/>
      </c>
      <c r="DM177" s="1" t="str">
        <f>IFERROR(IF(FIND(1930,Table1[Date 10s]),ROW()),"")</f>
        <v/>
      </c>
      <c r="DN177" s="1" t="str">
        <f t="shared" ca="1" si="103"/>
        <v/>
      </c>
      <c r="DQ177" s="1" t="str">
        <f>IFERROR(IF(FIND(1940,Table1[Date 10s]),ROW()),"")</f>
        <v/>
      </c>
      <c r="DR177" s="1" t="str">
        <f t="shared" ca="1" si="104"/>
        <v/>
      </c>
      <c r="DU177" s="1" t="str">
        <f>IFERROR(IF(FIND(1950,Table1[Date 10s]),ROW()),"")</f>
        <v/>
      </c>
      <c r="DV177" s="1" t="str">
        <f t="shared" ca="1" si="105"/>
        <v/>
      </c>
      <c r="DY177" s="1" t="str">
        <f>IFERROR(IF(FIND(1960,Table1[Date 10s]),ROW()),"")</f>
        <v/>
      </c>
      <c r="DZ177" s="1" t="str">
        <f t="shared" ca="1" si="106"/>
        <v/>
      </c>
      <c r="EC177" s="1" t="str">
        <f>IFERROR(IF(FIND(1970,Table1[Date 10s]),ROW()),"")</f>
        <v/>
      </c>
      <c r="ED177" s="1" t="str">
        <f t="shared" ca="1" si="107"/>
        <v/>
      </c>
      <c r="EG177" s="1" t="str">
        <f>IFERROR(IF(FIND(1980,Table1[Date 10s]),ROW()),"")</f>
        <v/>
      </c>
      <c r="EH177" s="1" t="str">
        <f t="shared" ca="1" si="108"/>
        <v/>
      </c>
      <c r="EK177" s="1" t="str">
        <f>IFERROR(IF(FIND(1990,Table1[Date 10s]),ROW()),"")</f>
        <v/>
      </c>
      <c r="EL177" s="1" t="str">
        <f t="shared" ca="1" si="109"/>
        <v/>
      </c>
      <c r="EO177" s="1">
        <f>IFERROR(IF(FIND(2000,Table1[Date 10s]),ROW()),"")</f>
        <v>177</v>
      </c>
      <c r="EP177" s="1" t="str">
        <f t="shared" ca="1" si="110"/>
        <v/>
      </c>
      <c r="ES177" s="1" t="str">
        <f>IFERROR(IF(FIND(2010,Table1[Date 10s]),ROW()),"")</f>
        <v/>
      </c>
      <c r="ET177" s="1" t="str">
        <f t="shared" ca="1" si="111"/>
        <v/>
      </c>
      <c r="EU177" s="1"/>
    </row>
    <row r="178" spans="1:151">
      <c r="A178" s="1">
        <v>177</v>
      </c>
      <c r="B178" s="1">
        <v>8.1</v>
      </c>
      <c r="C178" s="1" t="s">
        <v>437</v>
      </c>
      <c r="D178" s="1" t="s">
        <v>438</v>
      </c>
      <c r="E178" s="1">
        <v>1959</v>
      </c>
      <c r="F178" s="1">
        <v>1955</v>
      </c>
      <c r="G178" s="1">
        <v>1950</v>
      </c>
      <c r="H178" s="1" t="s">
        <v>129</v>
      </c>
      <c r="I178" s="2">
        <v>106455</v>
      </c>
      <c r="K178" s="1">
        <f t="shared" si="89"/>
        <v>8.1</v>
      </c>
      <c r="L178" s="3">
        <f>Table1[[#This Row],[Votes]]</f>
        <v>106455</v>
      </c>
      <c r="CI178" s="1" t="str">
        <f>IFERROR(IF(FIND($CH$2,Table1[Date5s]),ROW()),"")</f>
        <v/>
      </c>
      <c r="CJ178" s="1" t="e">
        <f t="shared" si="112"/>
        <v>#N/A</v>
      </c>
      <c r="CK178" s="1" t="e">
        <f t="shared" ca="1" si="90"/>
        <v>#N/A</v>
      </c>
      <c r="CL178" s="1" t="e">
        <f t="shared" ca="1" si="91"/>
        <v>#N/A</v>
      </c>
      <c r="CM178" s="1" t="e">
        <f t="shared" ca="1" si="92"/>
        <v>#N/A</v>
      </c>
      <c r="CN178" s="1" t="e">
        <f t="shared" ca="1" si="93"/>
        <v>#N/A</v>
      </c>
      <c r="CO178" s="1" t="e">
        <f t="shared" ca="1" si="94"/>
        <v>#N/A</v>
      </c>
      <c r="CP178" s="1" t="e">
        <f t="shared" ca="1" si="95"/>
        <v>#N/A</v>
      </c>
      <c r="CQ178" s="1" t="e">
        <f t="shared" ca="1" si="96"/>
        <v>#N/A</v>
      </c>
      <c r="CR178" s="1" t="e">
        <f t="shared" ca="1" si="97"/>
        <v>#N/A</v>
      </c>
      <c r="CS178" s="1" t="e">
        <f t="shared" ca="1" si="98"/>
        <v>#N/A</v>
      </c>
      <c r="CU178" s="1" t="e">
        <f t="shared" ca="1" si="113"/>
        <v>#N/A</v>
      </c>
      <c r="CV178" s="1" t="e">
        <f t="shared" ca="1" si="99"/>
        <v>#N/A</v>
      </c>
      <c r="CW178" s="1" t="e">
        <f t="shared" ca="1" si="100"/>
        <v>#N/A</v>
      </c>
      <c r="CX178" s="1" t="e">
        <f t="shared" ca="1" si="101"/>
        <v>#N/A</v>
      </c>
      <c r="DI178" s="1" t="str">
        <f>IFERROR(IF(FIND(1920,Table1[Date 10s]),ROW()),"")</f>
        <v/>
      </c>
      <c r="DJ178" s="1" t="str">
        <f t="shared" ca="1" si="102"/>
        <v/>
      </c>
      <c r="DM178" s="1" t="str">
        <f>IFERROR(IF(FIND(1930,Table1[Date 10s]),ROW()),"")</f>
        <v/>
      </c>
      <c r="DN178" s="1" t="str">
        <f t="shared" ca="1" si="103"/>
        <v/>
      </c>
      <c r="DQ178" s="1" t="str">
        <f>IFERROR(IF(FIND(1940,Table1[Date 10s]),ROW()),"")</f>
        <v/>
      </c>
      <c r="DR178" s="1" t="str">
        <f t="shared" ca="1" si="104"/>
        <v/>
      </c>
      <c r="DU178" s="1">
        <f>IFERROR(IF(FIND(1950,Table1[Date 10s]),ROW()),"")</f>
        <v>178</v>
      </c>
      <c r="DV178" s="1" t="str">
        <f t="shared" ca="1" si="105"/>
        <v/>
      </c>
      <c r="DY178" s="1" t="str">
        <f>IFERROR(IF(FIND(1960,Table1[Date 10s]),ROW()),"")</f>
        <v/>
      </c>
      <c r="DZ178" s="1" t="str">
        <f t="shared" ca="1" si="106"/>
        <v/>
      </c>
      <c r="EC178" s="1" t="str">
        <f>IFERROR(IF(FIND(1970,Table1[Date 10s]),ROW()),"")</f>
        <v/>
      </c>
      <c r="ED178" s="1" t="str">
        <f t="shared" ca="1" si="107"/>
        <v/>
      </c>
      <c r="EG178" s="1" t="str">
        <f>IFERROR(IF(FIND(1980,Table1[Date 10s]),ROW()),"")</f>
        <v/>
      </c>
      <c r="EH178" s="1" t="str">
        <f t="shared" ca="1" si="108"/>
        <v/>
      </c>
      <c r="EK178" s="1" t="str">
        <f>IFERROR(IF(FIND(1990,Table1[Date 10s]),ROW()),"")</f>
        <v/>
      </c>
      <c r="EL178" s="1" t="str">
        <f t="shared" ca="1" si="109"/>
        <v/>
      </c>
      <c r="EO178" s="1" t="str">
        <f>IFERROR(IF(FIND(2000,Table1[Date 10s]),ROW()),"")</f>
        <v/>
      </c>
      <c r="EP178" s="1" t="str">
        <f t="shared" ca="1" si="110"/>
        <v/>
      </c>
      <c r="ES178" s="1" t="str">
        <f>IFERROR(IF(FIND(2010,Table1[Date 10s]),ROW()),"")</f>
        <v/>
      </c>
      <c r="ET178" s="1" t="str">
        <f t="shared" ca="1" si="111"/>
        <v/>
      </c>
      <c r="EU178" s="1"/>
    </row>
    <row r="179" spans="1:151">
      <c r="A179" s="1">
        <v>178</v>
      </c>
      <c r="B179" s="1">
        <v>8.1</v>
      </c>
      <c r="C179" s="1" t="s">
        <v>439</v>
      </c>
      <c r="D179" s="1" t="s">
        <v>440</v>
      </c>
      <c r="E179" s="1">
        <v>1955</v>
      </c>
      <c r="F179" s="1">
        <v>1955</v>
      </c>
      <c r="G179" s="1">
        <v>1950</v>
      </c>
      <c r="H179" s="1" t="s">
        <v>359</v>
      </c>
      <c r="I179" s="2">
        <v>44437</v>
      </c>
      <c r="K179" s="1">
        <f t="shared" si="89"/>
        <v>8.1</v>
      </c>
      <c r="L179" s="3">
        <f>Table1[[#This Row],[Votes]]</f>
        <v>44437</v>
      </c>
      <c r="CI179" s="1" t="str">
        <f>IFERROR(IF(FIND($CH$2,Table1[Date5s]),ROW()),"")</f>
        <v/>
      </c>
      <c r="CJ179" s="1" t="e">
        <f t="shared" si="112"/>
        <v>#N/A</v>
      </c>
      <c r="CK179" s="1" t="e">
        <f t="shared" ca="1" si="90"/>
        <v>#N/A</v>
      </c>
      <c r="CL179" s="1" t="e">
        <f t="shared" ca="1" si="91"/>
        <v>#N/A</v>
      </c>
      <c r="CM179" s="1" t="e">
        <f t="shared" ca="1" si="92"/>
        <v>#N/A</v>
      </c>
      <c r="CN179" s="1" t="e">
        <f t="shared" ca="1" si="93"/>
        <v>#N/A</v>
      </c>
      <c r="CO179" s="1" t="e">
        <f t="shared" ca="1" si="94"/>
        <v>#N/A</v>
      </c>
      <c r="CP179" s="1" t="e">
        <f t="shared" ca="1" si="95"/>
        <v>#N/A</v>
      </c>
      <c r="CQ179" s="1" t="e">
        <f t="shared" ca="1" si="96"/>
        <v>#N/A</v>
      </c>
      <c r="CR179" s="1" t="e">
        <f t="shared" ca="1" si="97"/>
        <v>#N/A</v>
      </c>
      <c r="CS179" s="1" t="e">
        <f t="shared" ca="1" si="98"/>
        <v>#N/A</v>
      </c>
      <c r="CU179" s="1" t="e">
        <f t="shared" ca="1" si="113"/>
        <v>#N/A</v>
      </c>
      <c r="CV179" s="1" t="e">
        <f t="shared" ca="1" si="99"/>
        <v>#N/A</v>
      </c>
      <c r="CW179" s="1" t="e">
        <f t="shared" ca="1" si="100"/>
        <v>#N/A</v>
      </c>
      <c r="CX179" s="1" t="e">
        <f t="shared" ca="1" si="101"/>
        <v>#N/A</v>
      </c>
      <c r="DI179" s="1" t="str">
        <f>IFERROR(IF(FIND(1920,Table1[Date 10s]),ROW()),"")</f>
        <v/>
      </c>
      <c r="DJ179" s="1" t="str">
        <f t="shared" ca="1" si="102"/>
        <v/>
      </c>
      <c r="DM179" s="1" t="str">
        <f>IFERROR(IF(FIND(1930,Table1[Date 10s]),ROW()),"")</f>
        <v/>
      </c>
      <c r="DN179" s="1" t="str">
        <f t="shared" ca="1" si="103"/>
        <v/>
      </c>
      <c r="DQ179" s="1" t="str">
        <f>IFERROR(IF(FIND(1940,Table1[Date 10s]),ROW()),"")</f>
        <v/>
      </c>
      <c r="DR179" s="1" t="str">
        <f t="shared" ca="1" si="104"/>
        <v/>
      </c>
      <c r="DU179" s="1">
        <f>IFERROR(IF(FIND(1950,Table1[Date 10s]),ROW()),"")</f>
        <v>179</v>
      </c>
      <c r="DV179" s="1" t="str">
        <f t="shared" ca="1" si="105"/>
        <v/>
      </c>
      <c r="DY179" s="1" t="str">
        <f>IFERROR(IF(FIND(1960,Table1[Date 10s]),ROW()),"")</f>
        <v/>
      </c>
      <c r="DZ179" s="1" t="str">
        <f t="shared" ca="1" si="106"/>
        <v/>
      </c>
      <c r="EC179" s="1" t="str">
        <f>IFERROR(IF(FIND(1970,Table1[Date 10s]),ROW()),"")</f>
        <v/>
      </c>
      <c r="ED179" s="1" t="str">
        <f t="shared" ca="1" si="107"/>
        <v/>
      </c>
      <c r="EG179" s="1" t="str">
        <f>IFERROR(IF(FIND(1980,Table1[Date 10s]),ROW()),"")</f>
        <v/>
      </c>
      <c r="EH179" s="1" t="str">
        <f t="shared" ca="1" si="108"/>
        <v/>
      </c>
      <c r="EK179" s="1" t="str">
        <f>IFERROR(IF(FIND(1990,Table1[Date 10s]),ROW()),"")</f>
        <v/>
      </c>
      <c r="EL179" s="1" t="str">
        <f t="shared" ca="1" si="109"/>
        <v/>
      </c>
      <c r="EO179" s="1" t="str">
        <f>IFERROR(IF(FIND(2000,Table1[Date 10s]),ROW()),"")</f>
        <v/>
      </c>
      <c r="EP179" s="1" t="str">
        <f t="shared" ca="1" si="110"/>
        <v/>
      </c>
      <c r="ES179" s="1" t="str">
        <f>IFERROR(IF(FIND(2010,Table1[Date 10s]),ROW()),"")</f>
        <v/>
      </c>
      <c r="ET179" s="1" t="str">
        <f t="shared" ca="1" si="111"/>
        <v/>
      </c>
      <c r="EU179" s="1"/>
    </row>
    <row r="180" spans="1:151">
      <c r="A180" s="1">
        <v>179</v>
      </c>
      <c r="B180" s="1">
        <v>8.1</v>
      </c>
      <c r="C180" s="1" t="s">
        <v>441</v>
      </c>
      <c r="D180" s="1" t="s">
        <v>442</v>
      </c>
      <c r="E180" s="1">
        <v>1946</v>
      </c>
      <c r="F180" s="1">
        <v>1945</v>
      </c>
      <c r="G180" s="1">
        <v>1940</v>
      </c>
      <c r="H180" s="1" t="s">
        <v>89</v>
      </c>
      <c r="I180" s="2">
        <v>47119</v>
      </c>
      <c r="K180" s="1">
        <f t="shared" si="89"/>
        <v>8.1</v>
      </c>
      <c r="L180" s="3">
        <f>Table1[[#This Row],[Votes]]</f>
        <v>47119</v>
      </c>
      <c r="CI180" s="1" t="str">
        <f>IFERROR(IF(FIND($CH$2,Table1[Date5s]),ROW()),"")</f>
        <v/>
      </c>
      <c r="CJ180" s="1" t="e">
        <f t="shared" si="112"/>
        <v>#N/A</v>
      </c>
      <c r="CK180" s="1" t="e">
        <f t="shared" ca="1" si="90"/>
        <v>#N/A</v>
      </c>
      <c r="CL180" s="1" t="e">
        <f t="shared" ca="1" si="91"/>
        <v>#N/A</v>
      </c>
      <c r="CM180" s="1" t="e">
        <f t="shared" ca="1" si="92"/>
        <v>#N/A</v>
      </c>
      <c r="CN180" s="1" t="e">
        <f t="shared" ca="1" si="93"/>
        <v>#N/A</v>
      </c>
      <c r="CO180" s="1" t="e">
        <f t="shared" ca="1" si="94"/>
        <v>#N/A</v>
      </c>
      <c r="CP180" s="1" t="e">
        <f t="shared" ca="1" si="95"/>
        <v>#N/A</v>
      </c>
      <c r="CQ180" s="1" t="e">
        <f t="shared" ca="1" si="96"/>
        <v>#N/A</v>
      </c>
      <c r="CR180" s="1" t="e">
        <f t="shared" ca="1" si="97"/>
        <v>#N/A</v>
      </c>
      <c r="CS180" s="1" t="e">
        <f t="shared" ca="1" si="98"/>
        <v>#N/A</v>
      </c>
      <c r="CU180" s="1" t="e">
        <f t="shared" ca="1" si="113"/>
        <v>#N/A</v>
      </c>
      <c r="CV180" s="1" t="e">
        <f t="shared" ca="1" si="99"/>
        <v>#N/A</v>
      </c>
      <c r="CW180" s="1" t="e">
        <f t="shared" ca="1" si="100"/>
        <v>#N/A</v>
      </c>
      <c r="CX180" s="1" t="e">
        <f t="shared" ca="1" si="101"/>
        <v>#N/A</v>
      </c>
      <c r="DI180" s="1" t="str">
        <f>IFERROR(IF(FIND(1920,Table1[Date 10s]),ROW()),"")</f>
        <v/>
      </c>
      <c r="DJ180" s="1" t="str">
        <f t="shared" ca="1" si="102"/>
        <v/>
      </c>
      <c r="DM180" s="1" t="str">
        <f>IFERROR(IF(FIND(1930,Table1[Date 10s]),ROW()),"")</f>
        <v/>
      </c>
      <c r="DN180" s="1" t="str">
        <f t="shared" ca="1" si="103"/>
        <v/>
      </c>
      <c r="DQ180" s="1">
        <f>IFERROR(IF(FIND(1940,Table1[Date 10s]),ROW()),"")</f>
        <v>180</v>
      </c>
      <c r="DR180" s="1" t="str">
        <f t="shared" ca="1" si="104"/>
        <v/>
      </c>
      <c r="DU180" s="1" t="str">
        <f>IFERROR(IF(FIND(1950,Table1[Date 10s]),ROW()),"")</f>
        <v/>
      </c>
      <c r="DV180" s="1" t="str">
        <f t="shared" ca="1" si="105"/>
        <v/>
      </c>
      <c r="DY180" s="1" t="str">
        <f>IFERROR(IF(FIND(1960,Table1[Date 10s]),ROW()),"")</f>
        <v/>
      </c>
      <c r="DZ180" s="1" t="str">
        <f t="shared" ca="1" si="106"/>
        <v/>
      </c>
      <c r="EC180" s="1" t="str">
        <f>IFERROR(IF(FIND(1970,Table1[Date 10s]),ROW()),"")</f>
        <v/>
      </c>
      <c r="ED180" s="1" t="str">
        <f t="shared" ca="1" si="107"/>
        <v/>
      </c>
      <c r="EG180" s="1" t="str">
        <f>IFERROR(IF(FIND(1980,Table1[Date 10s]),ROW()),"")</f>
        <v/>
      </c>
      <c r="EH180" s="1" t="str">
        <f t="shared" ca="1" si="108"/>
        <v/>
      </c>
      <c r="EK180" s="1" t="str">
        <f>IFERROR(IF(FIND(1990,Table1[Date 10s]),ROW()),"")</f>
        <v/>
      </c>
      <c r="EL180" s="1" t="str">
        <f t="shared" ca="1" si="109"/>
        <v/>
      </c>
      <c r="EO180" s="1" t="str">
        <f>IFERROR(IF(FIND(2000,Table1[Date 10s]),ROW()),"")</f>
        <v/>
      </c>
      <c r="EP180" s="1" t="str">
        <f t="shared" ca="1" si="110"/>
        <v/>
      </c>
      <c r="ES180" s="1" t="str">
        <f>IFERROR(IF(FIND(2010,Table1[Date 10s]),ROW()),"")</f>
        <v/>
      </c>
      <c r="ET180" s="1" t="str">
        <f t="shared" ca="1" si="111"/>
        <v/>
      </c>
      <c r="EU180" s="1"/>
    </row>
    <row r="181" spans="1:151">
      <c r="A181" s="1">
        <v>180</v>
      </c>
      <c r="B181" s="1">
        <v>8.1</v>
      </c>
      <c r="C181" s="1" t="s">
        <v>443</v>
      </c>
      <c r="D181" s="1" t="s">
        <v>444</v>
      </c>
      <c r="E181" s="1">
        <v>2010</v>
      </c>
      <c r="F181" s="1">
        <v>2010</v>
      </c>
      <c r="G181" s="1">
        <v>2010</v>
      </c>
      <c r="H181" s="1" t="s">
        <v>55</v>
      </c>
      <c r="I181" s="2">
        <v>288159</v>
      </c>
      <c r="K181" s="1">
        <f t="shared" si="89"/>
        <v>8.1</v>
      </c>
      <c r="L181" s="3">
        <f>Table1[[#This Row],[Votes]]</f>
        <v>288159</v>
      </c>
      <c r="CI181" s="1" t="str">
        <f>IFERROR(IF(FIND($CH$2,Table1[Date5s]),ROW()),"")</f>
        <v/>
      </c>
      <c r="CJ181" s="1" t="e">
        <f t="shared" si="112"/>
        <v>#N/A</v>
      </c>
      <c r="CK181" s="1" t="e">
        <f t="shared" ca="1" si="90"/>
        <v>#N/A</v>
      </c>
      <c r="CL181" s="1" t="e">
        <f t="shared" ca="1" si="91"/>
        <v>#N/A</v>
      </c>
      <c r="CM181" s="1" t="e">
        <f t="shared" ca="1" si="92"/>
        <v>#N/A</v>
      </c>
      <c r="CN181" s="1" t="e">
        <f t="shared" ca="1" si="93"/>
        <v>#N/A</v>
      </c>
      <c r="CO181" s="1" t="e">
        <f t="shared" ca="1" si="94"/>
        <v>#N/A</v>
      </c>
      <c r="CP181" s="1" t="e">
        <f t="shared" ca="1" si="95"/>
        <v>#N/A</v>
      </c>
      <c r="CQ181" s="1" t="e">
        <f t="shared" ca="1" si="96"/>
        <v>#N/A</v>
      </c>
      <c r="CR181" s="1" t="e">
        <f t="shared" ca="1" si="97"/>
        <v>#N/A</v>
      </c>
      <c r="CS181" s="1" t="e">
        <f t="shared" ca="1" si="98"/>
        <v>#N/A</v>
      </c>
      <c r="CU181" s="1" t="e">
        <f t="shared" ca="1" si="113"/>
        <v>#N/A</v>
      </c>
      <c r="CV181" s="1" t="e">
        <f t="shared" ca="1" si="99"/>
        <v>#N/A</v>
      </c>
      <c r="CW181" s="1" t="e">
        <f t="shared" ca="1" si="100"/>
        <v>#N/A</v>
      </c>
      <c r="CX181" s="1" t="e">
        <f t="shared" ca="1" si="101"/>
        <v>#N/A</v>
      </c>
      <c r="DI181" s="1" t="str">
        <f>IFERROR(IF(FIND(1920,Table1[Date 10s]),ROW()),"")</f>
        <v/>
      </c>
      <c r="DJ181" s="1" t="str">
        <f t="shared" ca="1" si="102"/>
        <v/>
      </c>
      <c r="DM181" s="1" t="str">
        <f>IFERROR(IF(FIND(1930,Table1[Date 10s]),ROW()),"")</f>
        <v/>
      </c>
      <c r="DN181" s="1" t="str">
        <f t="shared" ca="1" si="103"/>
        <v/>
      </c>
      <c r="DQ181" s="1" t="str">
        <f>IFERROR(IF(FIND(1940,Table1[Date 10s]),ROW()),"")</f>
        <v/>
      </c>
      <c r="DR181" s="1" t="str">
        <f t="shared" ca="1" si="104"/>
        <v/>
      </c>
      <c r="DU181" s="1" t="str">
        <f>IFERROR(IF(FIND(1950,Table1[Date 10s]),ROW()),"")</f>
        <v/>
      </c>
      <c r="DV181" s="1" t="str">
        <f t="shared" ca="1" si="105"/>
        <v/>
      </c>
      <c r="DY181" s="1" t="str">
        <f>IFERROR(IF(FIND(1960,Table1[Date 10s]),ROW()),"")</f>
        <v/>
      </c>
      <c r="DZ181" s="1" t="str">
        <f t="shared" ca="1" si="106"/>
        <v/>
      </c>
      <c r="EC181" s="1" t="str">
        <f>IFERROR(IF(FIND(1970,Table1[Date 10s]),ROW()),"")</f>
        <v/>
      </c>
      <c r="ED181" s="1" t="str">
        <f t="shared" ca="1" si="107"/>
        <v/>
      </c>
      <c r="EG181" s="1" t="str">
        <f>IFERROR(IF(FIND(1980,Table1[Date 10s]),ROW()),"")</f>
        <v/>
      </c>
      <c r="EH181" s="1" t="str">
        <f t="shared" ca="1" si="108"/>
        <v/>
      </c>
      <c r="EK181" s="1" t="str">
        <f>IFERROR(IF(FIND(1990,Table1[Date 10s]),ROW()),"")</f>
        <v/>
      </c>
      <c r="EL181" s="1" t="str">
        <f t="shared" ca="1" si="109"/>
        <v/>
      </c>
      <c r="EO181" s="1" t="str">
        <f>IFERROR(IF(FIND(2000,Table1[Date 10s]),ROW()),"")</f>
        <v/>
      </c>
      <c r="EP181" s="1" t="str">
        <f t="shared" ca="1" si="110"/>
        <v/>
      </c>
      <c r="ES181" s="1">
        <f>IFERROR(IF(FIND(2010,Table1[Date 10s]),ROW()),"")</f>
        <v>181</v>
      </c>
      <c r="ET181" s="1" t="str">
        <f t="shared" ca="1" si="111"/>
        <v/>
      </c>
      <c r="EU181" s="1"/>
    </row>
    <row r="182" spans="1:151">
      <c r="A182" s="1">
        <v>181</v>
      </c>
      <c r="B182" s="1">
        <v>8.1</v>
      </c>
      <c r="C182" s="1" t="s">
        <v>445</v>
      </c>
      <c r="D182" s="1" t="s">
        <v>446</v>
      </c>
      <c r="E182" s="1">
        <v>1986</v>
      </c>
      <c r="F182" s="1">
        <v>1985</v>
      </c>
      <c r="G182" s="1">
        <v>1980</v>
      </c>
      <c r="H182" s="1" t="s">
        <v>168</v>
      </c>
      <c r="I182" s="2">
        <v>182230</v>
      </c>
      <c r="K182" s="1">
        <f t="shared" si="89"/>
        <v>8.1</v>
      </c>
      <c r="L182" s="3">
        <f>Table1[[#This Row],[Votes]]</f>
        <v>182230</v>
      </c>
      <c r="CI182" s="1" t="str">
        <f>IFERROR(IF(FIND($CH$2,Table1[Date5s]),ROW()),"")</f>
        <v/>
      </c>
      <c r="CJ182" s="1" t="e">
        <f t="shared" si="112"/>
        <v>#N/A</v>
      </c>
      <c r="CK182" s="1" t="e">
        <f t="shared" ca="1" si="90"/>
        <v>#N/A</v>
      </c>
      <c r="CL182" s="1" t="e">
        <f t="shared" ca="1" si="91"/>
        <v>#N/A</v>
      </c>
      <c r="CM182" s="1" t="e">
        <f t="shared" ca="1" si="92"/>
        <v>#N/A</v>
      </c>
      <c r="CN182" s="1" t="e">
        <f t="shared" ca="1" si="93"/>
        <v>#N/A</v>
      </c>
      <c r="CO182" s="1" t="e">
        <f t="shared" ca="1" si="94"/>
        <v>#N/A</v>
      </c>
      <c r="CP182" s="1" t="e">
        <f t="shared" ca="1" si="95"/>
        <v>#N/A</v>
      </c>
      <c r="CQ182" s="1" t="e">
        <f t="shared" ca="1" si="96"/>
        <v>#N/A</v>
      </c>
      <c r="CR182" s="1" t="e">
        <f t="shared" ca="1" si="97"/>
        <v>#N/A</v>
      </c>
      <c r="CS182" s="1" t="e">
        <f t="shared" ca="1" si="98"/>
        <v>#N/A</v>
      </c>
      <c r="CU182" s="1" t="e">
        <f t="shared" ca="1" si="113"/>
        <v>#N/A</v>
      </c>
      <c r="CV182" s="1" t="e">
        <f t="shared" ca="1" si="99"/>
        <v>#N/A</v>
      </c>
      <c r="CW182" s="1" t="e">
        <f t="shared" ca="1" si="100"/>
        <v>#N/A</v>
      </c>
      <c r="CX182" s="1" t="e">
        <f t="shared" ca="1" si="101"/>
        <v>#N/A</v>
      </c>
      <c r="DI182" s="1" t="str">
        <f>IFERROR(IF(FIND(1920,Table1[Date 10s]),ROW()),"")</f>
        <v/>
      </c>
      <c r="DJ182" s="1" t="str">
        <f t="shared" ca="1" si="102"/>
        <v/>
      </c>
      <c r="DM182" s="1" t="str">
        <f>IFERROR(IF(FIND(1930,Table1[Date 10s]),ROW()),"")</f>
        <v/>
      </c>
      <c r="DN182" s="1" t="str">
        <f t="shared" ca="1" si="103"/>
        <v/>
      </c>
      <c r="DQ182" s="1" t="str">
        <f>IFERROR(IF(FIND(1940,Table1[Date 10s]),ROW()),"")</f>
        <v/>
      </c>
      <c r="DR182" s="1" t="str">
        <f t="shared" ca="1" si="104"/>
        <v/>
      </c>
      <c r="DU182" s="1" t="str">
        <f>IFERROR(IF(FIND(1950,Table1[Date 10s]),ROW()),"")</f>
        <v/>
      </c>
      <c r="DV182" s="1" t="str">
        <f t="shared" ca="1" si="105"/>
        <v/>
      </c>
      <c r="DY182" s="1" t="str">
        <f>IFERROR(IF(FIND(1960,Table1[Date 10s]),ROW()),"")</f>
        <v/>
      </c>
      <c r="DZ182" s="1" t="str">
        <f t="shared" ca="1" si="106"/>
        <v/>
      </c>
      <c r="EC182" s="1" t="str">
        <f>IFERROR(IF(FIND(1970,Table1[Date 10s]),ROW()),"")</f>
        <v/>
      </c>
      <c r="ED182" s="1" t="str">
        <f t="shared" ca="1" si="107"/>
        <v/>
      </c>
      <c r="EG182" s="1">
        <f>IFERROR(IF(FIND(1980,Table1[Date 10s]),ROW()),"")</f>
        <v>182</v>
      </c>
      <c r="EH182" s="1" t="str">
        <f t="shared" ca="1" si="108"/>
        <v/>
      </c>
      <c r="EK182" s="1" t="str">
        <f>IFERROR(IF(FIND(1990,Table1[Date 10s]),ROW()),"")</f>
        <v/>
      </c>
      <c r="EL182" s="1" t="str">
        <f t="shared" ca="1" si="109"/>
        <v/>
      </c>
      <c r="EO182" s="1" t="str">
        <f>IFERROR(IF(FIND(2000,Table1[Date 10s]),ROW()),"")</f>
        <v/>
      </c>
      <c r="EP182" s="1" t="str">
        <f t="shared" ca="1" si="110"/>
        <v/>
      </c>
      <c r="ES182" s="1" t="str">
        <f>IFERROR(IF(FIND(2010,Table1[Date 10s]),ROW()),"")</f>
        <v/>
      </c>
      <c r="ET182" s="1" t="str">
        <f t="shared" ca="1" si="111"/>
        <v/>
      </c>
      <c r="EU182" s="1"/>
    </row>
    <row r="183" spans="1:151">
      <c r="A183" s="1">
        <v>182</v>
      </c>
      <c r="B183" s="1">
        <v>8.1</v>
      </c>
      <c r="C183" s="1" t="s">
        <v>447</v>
      </c>
      <c r="D183" s="1" t="s">
        <v>448</v>
      </c>
      <c r="E183" s="1">
        <v>1959</v>
      </c>
      <c r="F183" s="1">
        <v>1955</v>
      </c>
      <c r="G183" s="1">
        <v>1950</v>
      </c>
      <c r="H183" s="1" t="s">
        <v>129</v>
      </c>
      <c r="I183" s="2">
        <v>46028</v>
      </c>
      <c r="K183" s="1">
        <f t="shared" si="89"/>
        <v>8.1</v>
      </c>
      <c r="L183" s="3">
        <f>Table1[[#This Row],[Votes]]</f>
        <v>46028</v>
      </c>
      <c r="CI183" s="1" t="str">
        <f>IFERROR(IF(FIND($CH$2,Table1[Date5s]),ROW()),"")</f>
        <v/>
      </c>
      <c r="CJ183" s="1" t="e">
        <f t="shared" si="112"/>
        <v>#N/A</v>
      </c>
      <c r="CK183" s="1" t="e">
        <f t="shared" ca="1" si="90"/>
        <v>#N/A</v>
      </c>
      <c r="CL183" s="1" t="e">
        <f t="shared" ca="1" si="91"/>
        <v>#N/A</v>
      </c>
      <c r="CM183" s="1" t="e">
        <f t="shared" ca="1" si="92"/>
        <v>#N/A</v>
      </c>
      <c r="CN183" s="1" t="e">
        <f t="shared" ca="1" si="93"/>
        <v>#N/A</v>
      </c>
      <c r="CO183" s="1" t="e">
        <f t="shared" ca="1" si="94"/>
        <v>#N/A</v>
      </c>
      <c r="CP183" s="1" t="e">
        <f t="shared" ca="1" si="95"/>
        <v>#N/A</v>
      </c>
      <c r="CQ183" s="1" t="e">
        <f t="shared" ca="1" si="96"/>
        <v>#N/A</v>
      </c>
      <c r="CR183" s="1" t="e">
        <f t="shared" ca="1" si="97"/>
        <v>#N/A</v>
      </c>
      <c r="CS183" s="1" t="e">
        <f t="shared" ca="1" si="98"/>
        <v>#N/A</v>
      </c>
      <c r="CU183" s="1" t="e">
        <f t="shared" ca="1" si="113"/>
        <v>#N/A</v>
      </c>
      <c r="CV183" s="1" t="e">
        <f t="shared" ca="1" si="99"/>
        <v>#N/A</v>
      </c>
      <c r="CW183" s="1" t="e">
        <f t="shared" ca="1" si="100"/>
        <v>#N/A</v>
      </c>
      <c r="CX183" s="1" t="e">
        <f t="shared" ca="1" si="101"/>
        <v>#N/A</v>
      </c>
      <c r="DI183" s="1" t="str">
        <f>IFERROR(IF(FIND(1920,Table1[Date 10s]),ROW()),"")</f>
        <v/>
      </c>
      <c r="DJ183" s="1" t="str">
        <f t="shared" ca="1" si="102"/>
        <v/>
      </c>
      <c r="DM183" s="1" t="str">
        <f>IFERROR(IF(FIND(1930,Table1[Date 10s]),ROW()),"")</f>
        <v/>
      </c>
      <c r="DN183" s="1" t="str">
        <f t="shared" ca="1" si="103"/>
        <v/>
      </c>
      <c r="DQ183" s="1" t="str">
        <f>IFERROR(IF(FIND(1940,Table1[Date 10s]),ROW()),"")</f>
        <v/>
      </c>
      <c r="DR183" s="1" t="str">
        <f t="shared" ca="1" si="104"/>
        <v/>
      </c>
      <c r="DU183" s="1">
        <f>IFERROR(IF(FIND(1950,Table1[Date 10s]),ROW()),"")</f>
        <v>183</v>
      </c>
      <c r="DV183" s="1" t="str">
        <f t="shared" ca="1" si="105"/>
        <v/>
      </c>
      <c r="DY183" s="1" t="str">
        <f>IFERROR(IF(FIND(1960,Table1[Date 10s]),ROW()),"")</f>
        <v/>
      </c>
      <c r="DZ183" s="1" t="str">
        <f t="shared" ca="1" si="106"/>
        <v/>
      </c>
      <c r="EC183" s="1" t="str">
        <f>IFERROR(IF(FIND(1970,Table1[Date 10s]),ROW()),"")</f>
        <v/>
      </c>
      <c r="ED183" s="1" t="str">
        <f t="shared" ca="1" si="107"/>
        <v/>
      </c>
      <c r="EG183" s="1" t="str">
        <f>IFERROR(IF(FIND(1980,Table1[Date 10s]),ROW()),"")</f>
        <v/>
      </c>
      <c r="EH183" s="1" t="str">
        <f t="shared" ca="1" si="108"/>
        <v/>
      </c>
      <c r="EK183" s="1" t="str">
        <f>IFERROR(IF(FIND(1990,Table1[Date 10s]),ROW()),"")</f>
        <v/>
      </c>
      <c r="EL183" s="1" t="str">
        <f t="shared" ca="1" si="109"/>
        <v/>
      </c>
      <c r="EO183" s="1" t="str">
        <f>IFERROR(IF(FIND(2000,Table1[Date 10s]),ROW()),"")</f>
        <v/>
      </c>
      <c r="EP183" s="1" t="str">
        <f t="shared" ca="1" si="110"/>
        <v/>
      </c>
      <c r="ES183" s="1" t="str">
        <f>IFERROR(IF(FIND(2010,Table1[Date 10s]),ROW()),"")</f>
        <v/>
      </c>
      <c r="ET183" s="1" t="str">
        <f t="shared" ca="1" si="111"/>
        <v/>
      </c>
      <c r="EU183" s="1"/>
    </row>
    <row r="184" spans="1:151">
      <c r="A184" s="1">
        <v>183</v>
      </c>
      <c r="B184" s="1">
        <v>8.1</v>
      </c>
      <c r="C184" s="1" t="s">
        <v>449</v>
      </c>
      <c r="D184" s="1" t="s">
        <v>450</v>
      </c>
      <c r="E184" s="1">
        <v>1995</v>
      </c>
      <c r="F184" s="1">
        <v>1995</v>
      </c>
      <c r="G184" s="1">
        <v>1990</v>
      </c>
      <c r="H184" s="1" t="s">
        <v>73</v>
      </c>
      <c r="I184" s="2">
        <v>316945</v>
      </c>
      <c r="K184" s="1">
        <f t="shared" si="89"/>
        <v>8.1</v>
      </c>
      <c r="L184" s="3">
        <f>Table1[[#This Row],[Votes]]</f>
        <v>316945</v>
      </c>
      <c r="CI184" s="1" t="str">
        <f>IFERROR(IF(FIND($CH$2,Table1[Date5s]),ROW()),"")</f>
        <v/>
      </c>
      <c r="CJ184" s="1" t="e">
        <f t="shared" si="112"/>
        <v>#N/A</v>
      </c>
      <c r="CK184" s="1" t="e">
        <f t="shared" ca="1" si="90"/>
        <v>#N/A</v>
      </c>
      <c r="CL184" s="1" t="e">
        <f t="shared" ca="1" si="91"/>
        <v>#N/A</v>
      </c>
      <c r="CM184" s="1" t="e">
        <f t="shared" ca="1" si="92"/>
        <v>#N/A</v>
      </c>
      <c r="CN184" s="1" t="e">
        <f t="shared" ca="1" si="93"/>
        <v>#N/A</v>
      </c>
      <c r="CO184" s="1" t="e">
        <f t="shared" ca="1" si="94"/>
        <v>#N/A</v>
      </c>
      <c r="CP184" s="1" t="e">
        <f t="shared" ca="1" si="95"/>
        <v>#N/A</v>
      </c>
      <c r="CQ184" s="1" t="e">
        <f t="shared" ca="1" si="96"/>
        <v>#N/A</v>
      </c>
      <c r="CR184" s="1" t="e">
        <f t="shared" ca="1" si="97"/>
        <v>#N/A</v>
      </c>
      <c r="CS184" s="1" t="e">
        <f t="shared" ca="1" si="98"/>
        <v>#N/A</v>
      </c>
      <c r="CU184" s="1" t="e">
        <f t="shared" ca="1" si="113"/>
        <v>#N/A</v>
      </c>
      <c r="CV184" s="1" t="e">
        <f t="shared" ca="1" si="99"/>
        <v>#N/A</v>
      </c>
      <c r="CW184" s="1" t="e">
        <f t="shared" ca="1" si="100"/>
        <v>#N/A</v>
      </c>
      <c r="CX184" s="1" t="e">
        <f t="shared" ca="1" si="101"/>
        <v>#N/A</v>
      </c>
      <c r="DI184" s="1" t="str">
        <f>IFERROR(IF(FIND(1920,Table1[Date 10s]),ROW()),"")</f>
        <v/>
      </c>
      <c r="DJ184" s="1" t="str">
        <f t="shared" ca="1" si="102"/>
        <v/>
      </c>
      <c r="DM184" s="1" t="str">
        <f>IFERROR(IF(FIND(1930,Table1[Date 10s]),ROW()),"")</f>
        <v/>
      </c>
      <c r="DN184" s="1" t="str">
        <f t="shared" ca="1" si="103"/>
        <v/>
      </c>
      <c r="DQ184" s="1" t="str">
        <f>IFERROR(IF(FIND(1940,Table1[Date 10s]),ROW()),"")</f>
        <v/>
      </c>
      <c r="DR184" s="1" t="str">
        <f t="shared" ca="1" si="104"/>
        <v/>
      </c>
      <c r="DU184" s="1" t="str">
        <f>IFERROR(IF(FIND(1950,Table1[Date 10s]),ROW()),"")</f>
        <v/>
      </c>
      <c r="DV184" s="1" t="str">
        <f t="shared" ca="1" si="105"/>
        <v/>
      </c>
      <c r="DY184" s="1" t="str">
        <f>IFERROR(IF(FIND(1960,Table1[Date 10s]),ROW()),"")</f>
        <v/>
      </c>
      <c r="DZ184" s="1" t="str">
        <f t="shared" ca="1" si="106"/>
        <v/>
      </c>
      <c r="EC184" s="1" t="str">
        <f>IFERROR(IF(FIND(1970,Table1[Date 10s]),ROW()),"")</f>
        <v/>
      </c>
      <c r="ED184" s="1" t="str">
        <f t="shared" ca="1" si="107"/>
        <v/>
      </c>
      <c r="EG184" s="1" t="str">
        <f>IFERROR(IF(FIND(1980,Table1[Date 10s]),ROW()),"")</f>
        <v/>
      </c>
      <c r="EH184" s="1" t="str">
        <f t="shared" ca="1" si="108"/>
        <v/>
      </c>
      <c r="EK184" s="1">
        <f>IFERROR(IF(FIND(1990,Table1[Date 10s]),ROW()),"")</f>
        <v>184</v>
      </c>
      <c r="EL184" s="1" t="str">
        <f t="shared" ca="1" si="109"/>
        <v/>
      </c>
      <c r="EO184" s="1" t="str">
        <f>IFERROR(IF(FIND(2000,Table1[Date 10s]),ROW()),"")</f>
        <v/>
      </c>
      <c r="EP184" s="1" t="str">
        <f t="shared" ca="1" si="110"/>
        <v/>
      </c>
      <c r="ES184" s="1" t="str">
        <f>IFERROR(IF(FIND(2010,Table1[Date 10s]),ROW()),"")</f>
        <v/>
      </c>
      <c r="ET184" s="1" t="str">
        <f t="shared" ca="1" si="111"/>
        <v/>
      </c>
      <c r="EU184" s="1"/>
    </row>
    <row r="185" spans="1:151">
      <c r="A185" s="1">
        <v>184</v>
      </c>
      <c r="B185" s="1">
        <v>8.1</v>
      </c>
      <c r="C185" s="1" t="s">
        <v>451</v>
      </c>
      <c r="D185" s="1" t="s">
        <v>452</v>
      </c>
      <c r="E185" s="1">
        <v>1993</v>
      </c>
      <c r="F185" s="1">
        <v>1990</v>
      </c>
      <c r="G185" s="1">
        <v>1990</v>
      </c>
      <c r="H185" s="1" t="s">
        <v>31</v>
      </c>
      <c r="I185" s="2">
        <v>282250</v>
      </c>
      <c r="K185" s="1">
        <f t="shared" si="89"/>
        <v>8.1</v>
      </c>
      <c r="L185" s="3">
        <f>Table1[[#This Row],[Votes]]</f>
        <v>282250</v>
      </c>
      <c r="CI185" s="1" t="str">
        <f>IFERROR(IF(FIND($CH$2,Table1[Date5s]),ROW()),"")</f>
        <v/>
      </c>
      <c r="CJ185" s="1" t="e">
        <f t="shared" si="112"/>
        <v>#N/A</v>
      </c>
      <c r="CK185" s="1" t="e">
        <f t="shared" ca="1" si="90"/>
        <v>#N/A</v>
      </c>
      <c r="CL185" s="1" t="e">
        <f t="shared" ca="1" si="91"/>
        <v>#N/A</v>
      </c>
      <c r="CM185" s="1" t="e">
        <f t="shared" ca="1" si="92"/>
        <v>#N/A</v>
      </c>
      <c r="CN185" s="1" t="e">
        <f t="shared" ca="1" si="93"/>
        <v>#N/A</v>
      </c>
      <c r="CO185" s="1" t="e">
        <f t="shared" ca="1" si="94"/>
        <v>#N/A</v>
      </c>
      <c r="CP185" s="1" t="e">
        <f t="shared" ca="1" si="95"/>
        <v>#N/A</v>
      </c>
      <c r="CQ185" s="1" t="e">
        <f t="shared" ca="1" si="96"/>
        <v>#N/A</v>
      </c>
      <c r="CR185" s="1" t="e">
        <f t="shared" ca="1" si="97"/>
        <v>#N/A</v>
      </c>
      <c r="CS185" s="1" t="e">
        <f t="shared" ca="1" si="98"/>
        <v>#N/A</v>
      </c>
      <c r="CU185" s="1" t="e">
        <f t="shared" ca="1" si="113"/>
        <v>#N/A</v>
      </c>
      <c r="CV185" s="1" t="e">
        <f t="shared" ca="1" si="99"/>
        <v>#N/A</v>
      </c>
      <c r="CW185" s="1" t="e">
        <f t="shared" ca="1" si="100"/>
        <v>#N/A</v>
      </c>
      <c r="CX185" s="1" t="e">
        <f t="shared" ca="1" si="101"/>
        <v>#N/A</v>
      </c>
      <c r="DI185" s="1" t="str">
        <f>IFERROR(IF(FIND(1920,Table1[Date 10s]),ROW()),"")</f>
        <v/>
      </c>
      <c r="DJ185" s="1" t="str">
        <f t="shared" ca="1" si="102"/>
        <v/>
      </c>
      <c r="DM185" s="1" t="str">
        <f>IFERROR(IF(FIND(1930,Table1[Date 10s]),ROW()),"")</f>
        <v/>
      </c>
      <c r="DN185" s="1" t="str">
        <f t="shared" ca="1" si="103"/>
        <v/>
      </c>
      <c r="DQ185" s="1" t="str">
        <f>IFERROR(IF(FIND(1940,Table1[Date 10s]),ROW()),"")</f>
        <v/>
      </c>
      <c r="DR185" s="1" t="str">
        <f t="shared" ca="1" si="104"/>
        <v/>
      </c>
      <c r="DU185" s="1" t="str">
        <f>IFERROR(IF(FIND(1950,Table1[Date 10s]),ROW()),"")</f>
        <v/>
      </c>
      <c r="DV185" s="1" t="str">
        <f t="shared" ca="1" si="105"/>
        <v/>
      </c>
      <c r="DY185" s="1" t="str">
        <f>IFERROR(IF(FIND(1960,Table1[Date 10s]),ROW()),"")</f>
        <v/>
      </c>
      <c r="DZ185" s="1" t="str">
        <f t="shared" ca="1" si="106"/>
        <v/>
      </c>
      <c r="EC185" s="1" t="str">
        <f>IFERROR(IF(FIND(1970,Table1[Date 10s]),ROW()),"")</f>
        <v/>
      </c>
      <c r="ED185" s="1" t="str">
        <f t="shared" ca="1" si="107"/>
        <v/>
      </c>
      <c r="EG185" s="1" t="str">
        <f>IFERROR(IF(FIND(1980,Table1[Date 10s]),ROW()),"")</f>
        <v/>
      </c>
      <c r="EH185" s="1" t="str">
        <f t="shared" ca="1" si="108"/>
        <v/>
      </c>
      <c r="EK185" s="1">
        <f>IFERROR(IF(FIND(1990,Table1[Date 10s]),ROW()),"")</f>
        <v>185</v>
      </c>
      <c r="EL185" s="1" t="str">
        <f t="shared" ca="1" si="109"/>
        <v/>
      </c>
      <c r="EO185" s="1" t="str">
        <f>IFERROR(IF(FIND(2000,Table1[Date 10s]),ROW()),"")</f>
        <v/>
      </c>
      <c r="EP185" s="1" t="str">
        <f t="shared" ca="1" si="110"/>
        <v/>
      </c>
      <c r="ES185" s="1" t="str">
        <f>IFERROR(IF(FIND(2010,Table1[Date 10s]),ROW()),"")</f>
        <v/>
      </c>
      <c r="ET185" s="1" t="str">
        <f t="shared" ca="1" si="111"/>
        <v/>
      </c>
      <c r="EU185" s="1"/>
    </row>
    <row r="186" spans="1:151">
      <c r="A186" s="1">
        <v>185</v>
      </c>
      <c r="B186" s="1">
        <v>8</v>
      </c>
      <c r="C186" s="1" t="s">
        <v>453</v>
      </c>
      <c r="D186" s="1" t="s">
        <v>454</v>
      </c>
      <c r="E186" s="1">
        <v>2001</v>
      </c>
      <c r="F186" s="1">
        <v>2000</v>
      </c>
      <c r="G186" s="1">
        <v>2000</v>
      </c>
      <c r="H186" s="1" t="s">
        <v>43</v>
      </c>
      <c r="I186" s="2">
        <v>398128</v>
      </c>
      <c r="K186" s="1">
        <f t="shared" si="89"/>
        <v>8</v>
      </c>
      <c r="L186" s="3">
        <f>Table1[[#This Row],[Votes]]</f>
        <v>398128</v>
      </c>
      <c r="CI186" s="1" t="str">
        <f>IFERROR(IF(FIND($CH$2,Table1[Date5s]),ROW()),"")</f>
        <v/>
      </c>
      <c r="CJ186" s="1" t="e">
        <f t="shared" si="112"/>
        <v>#N/A</v>
      </c>
      <c r="CK186" s="1" t="e">
        <f t="shared" ca="1" si="90"/>
        <v>#N/A</v>
      </c>
      <c r="CL186" s="1" t="e">
        <f t="shared" ca="1" si="91"/>
        <v>#N/A</v>
      </c>
      <c r="CM186" s="1" t="e">
        <f t="shared" ca="1" si="92"/>
        <v>#N/A</v>
      </c>
      <c r="CN186" s="1" t="e">
        <f t="shared" ca="1" si="93"/>
        <v>#N/A</v>
      </c>
      <c r="CO186" s="1" t="e">
        <f t="shared" ca="1" si="94"/>
        <v>#N/A</v>
      </c>
      <c r="CP186" s="1" t="e">
        <f t="shared" ca="1" si="95"/>
        <v>#N/A</v>
      </c>
      <c r="CQ186" s="1" t="e">
        <f t="shared" ca="1" si="96"/>
        <v>#N/A</v>
      </c>
      <c r="CR186" s="1" t="e">
        <f t="shared" ca="1" si="97"/>
        <v>#N/A</v>
      </c>
      <c r="CS186" s="1" t="e">
        <f t="shared" ca="1" si="98"/>
        <v>#N/A</v>
      </c>
      <c r="CU186" s="1" t="e">
        <f t="shared" ca="1" si="113"/>
        <v>#N/A</v>
      </c>
      <c r="CV186" s="1" t="e">
        <f t="shared" ca="1" si="99"/>
        <v>#N/A</v>
      </c>
      <c r="CW186" s="1" t="e">
        <f t="shared" ca="1" si="100"/>
        <v>#N/A</v>
      </c>
      <c r="CX186" s="1" t="e">
        <f t="shared" ca="1" si="101"/>
        <v>#N/A</v>
      </c>
      <c r="DI186" s="1" t="str">
        <f>IFERROR(IF(FIND(1920,Table1[Date 10s]),ROW()),"")</f>
        <v/>
      </c>
      <c r="DJ186" s="1" t="str">
        <f t="shared" ca="1" si="102"/>
        <v/>
      </c>
      <c r="DM186" s="1" t="str">
        <f>IFERROR(IF(FIND(1930,Table1[Date 10s]),ROW()),"")</f>
        <v/>
      </c>
      <c r="DN186" s="1" t="str">
        <f t="shared" ca="1" si="103"/>
        <v/>
      </c>
      <c r="DQ186" s="1" t="str">
        <f>IFERROR(IF(FIND(1940,Table1[Date 10s]),ROW()),"")</f>
        <v/>
      </c>
      <c r="DR186" s="1" t="str">
        <f t="shared" ca="1" si="104"/>
        <v/>
      </c>
      <c r="DU186" s="1" t="str">
        <f>IFERROR(IF(FIND(1950,Table1[Date 10s]),ROW()),"")</f>
        <v/>
      </c>
      <c r="DV186" s="1" t="str">
        <f t="shared" ca="1" si="105"/>
        <v/>
      </c>
      <c r="DY186" s="1" t="str">
        <f>IFERROR(IF(FIND(1960,Table1[Date 10s]),ROW()),"")</f>
        <v/>
      </c>
      <c r="DZ186" s="1" t="str">
        <f t="shared" ca="1" si="106"/>
        <v/>
      </c>
      <c r="EC186" s="1" t="str">
        <f>IFERROR(IF(FIND(1970,Table1[Date 10s]),ROW()),"")</f>
        <v/>
      </c>
      <c r="ED186" s="1" t="str">
        <f t="shared" ca="1" si="107"/>
        <v/>
      </c>
      <c r="EG186" s="1" t="str">
        <f>IFERROR(IF(FIND(1980,Table1[Date 10s]),ROW()),"")</f>
        <v/>
      </c>
      <c r="EH186" s="1" t="str">
        <f t="shared" ca="1" si="108"/>
        <v/>
      </c>
      <c r="EK186" s="1" t="str">
        <f>IFERROR(IF(FIND(1990,Table1[Date 10s]),ROW()),"")</f>
        <v/>
      </c>
      <c r="EL186" s="1" t="str">
        <f t="shared" ca="1" si="109"/>
        <v/>
      </c>
      <c r="EO186" s="1">
        <f>IFERROR(IF(FIND(2000,Table1[Date 10s]),ROW()),"")</f>
        <v>186</v>
      </c>
      <c r="EP186" s="1" t="str">
        <f t="shared" ca="1" si="110"/>
        <v/>
      </c>
      <c r="ES186" s="1" t="str">
        <f>IFERROR(IF(FIND(2010,Table1[Date 10s]),ROW()),"")</f>
        <v/>
      </c>
      <c r="ET186" s="1" t="str">
        <f t="shared" ca="1" si="111"/>
        <v/>
      </c>
      <c r="EU186" s="1"/>
    </row>
    <row r="187" spans="1:151">
      <c r="A187" s="1">
        <v>186</v>
      </c>
      <c r="B187" s="1">
        <v>8</v>
      </c>
      <c r="C187" s="1" t="s">
        <v>455</v>
      </c>
      <c r="D187" s="1" t="s">
        <v>456</v>
      </c>
      <c r="E187" s="1">
        <v>1975</v>
      </c>
      <c r="F187" s="1">
        <v>1975</v>
      </c>
      <c r="G187" s="1">
        <v>1970</v>
      </c>
      <c r="H187" s="1" t="s">
        <v>46</v>
      </c>
      <c r="I187" s="2">
        <v>126624</v>
      </c>
      <c r="K187" s="1">
        <f t="shared" si="89"/>
        <v>8</v>
      </c>
      <c r="L187" s="3">
        <f>Table1[[#This Row],[Votes]]</f>
        <v>126624</v>
      </c>
      <c r="CI187" s="1">
        <f>IFERROR(IF(FIND($CH$2,Table1[Date5s]),ROW()),"")</f>
        <v>187</v>
      </c>
      <c r="CJ187" s="1" t="e">
        <f t="shared" si="112"/>
        <v>#N/A</v>
      </c>
      <c r="CK187" s="1" t="e">
        <f t="shared" ca="1" si="90"/>
        <v>#N/A</v>
      </c>
      <c r="CL187" s="1" t="e">
        <f t="shared" ca="1" si="91"/>
        <v>#N/A</v>
      </c>
      <c r="CM187" s="1" t="e">
        <f t="shared" ca="1" si="92"/>
        <v>#N/A</v>
      </c>
      <c r="CN187" s="1" t="e">
        <f t="shared" ca="1" si="93"/>
        <v>#N/A</v>
      </c>
      <c r="CO187" s="1" t="e">
        <f t="shared" ca="1" si="94"/>
        <v>#N/A</v>
      </c>
      <c r="CP187" s="1" t="e">
        <f t="shared" ca="1" si="95"/>
        <v>#N/A</v>
      </c>
      <c r="CQ187" s="1" t="e">
        <f t="shared" ca="1" si="96"/>
        <v>#N/A</v>
      </c>
      <c r="CR187" s="1" t="e">
        <f t="shared" ca="1" si="97"/>
        <v>#N/A</v>
      </c>
      <c r="CS187" s="1" t="e">
        <f t="shared" ca="1" si="98"/>
        <v>#N/A</v>
      </c>
      <c r="CU187" s="1" t="e">
        <f t="shared" ca="1" si="113"/>
        <v>#N/A</v>
      </c>
      <c r="CV187" s="1" t="e">
        <f t="shared" ca="1" si="99"/>
        <v>#N/A</v>
      </c>
      <c r="CW187" s="1" t="e">
        <f t="shared" ca="1" si="100"/>
        <v>#N/A</v>
      </c>
      <c r="CX187" s="1" t="e">
        <f t="shared" ca="1" si="101"/>
        <v>#N/A</v>
      </c>
      <c r="DI187" s="1" t="str">
        <f>IFERROR(IF(FIND(1920,Table1[Date 10s]),ROW()),"")</f>
        <v/>
      </c>
      <c r="DJ187" s="1" t="str">
        <f t="shared" ca="1" si="102"/>
        <v/>
      </c>
      <c r="DM187" s="1" t="str">
        <f>IFERROR(IF(FIND(1930,Table1[Date 10s]),ROW()),"")</f>
        <v/>
      </c>
      <c r="DN187" s="1" t="str">
        <f t="shared" ca="1" si="103"/>
        <v/>
      </c>
      <c r="DQ187" s="1" t="str">
        <f>IFERROR(IF(FIND(1940,Table1[Date 10s]),ROW()),"")</f>
        <v/>
      </c>
      <c r="DR187" s="1" t="str">
        <f t="shared" ca="1" si="104"/>
        <v/>
      </c>
      <c r="DU187" s="1" t="str">
        <f>IFERROR(IF(FIND(1950,Table1[Date 10s]),ROW()),"")</f>
        <v/>
      </c>
      <c r="DV187" s="1" t="str">
        <f t="shared" ca="1" si="105"/>
        <v/>
      </c>
      <c r="DY187" s="1" t="str">
        <f>IFERROR(IF(FIND(1960,Table1[Date 10s]),ROW()),"")</f>
        <v/>
      </c>
      <c r="DZ187" s="1" t="str">
        <f t="shared" ca="1" si="106"/>
        <v/>
      </c>
      <c r="EC187" s="1">
        <f>IFERROR(IF(FIND(1970,Table1[Date 10s]),ROW()),"")</f>
        <v>187</v>
      </c>
      <c r="ED187" s="1" t="str">
        <f t="shared" ca="1" si="107"/>
        <v/>
      </c>
      <c r="EG187" s="1" t="str">
        <f>IFERROR(IF(FIND(1980,Table1[Date 10s]),ROW()),"")</f>
        <v/>
      </c>
      <c r="EH187" s="1" t="str">
        <f t="shared" ca="1" si="108"/>
        <v/>
      </c>
      <c r="EK187" s="1" t="str">
        <f>IFERROR(IF(FIND(1990,Table1[Date 10s]),ROW()),"")</f>
        <v/>
      </c>
      <c r="EL187" s="1" t="str">
        <f t="shared" ca="1" si="109"/>
        <v/>
      </c>
      <c r="EO187" s="1" t="str">
        <f>IFERROR(IF(FIND(2000,Table1[Date 10s]),ROW()),"")</f>
        <v/>
      </c>
      <c r="EP187" s="1" t="str">
        <f t="shared" ca="1" si="110"/>
        <v/>
      </c>
      <c r="ES187" s="1" t="str">
        <f>IFERROR(IF(FIND(2010,Table1[Date 10s]),ROW()),"")</f>
        <v/>
      </c>
      <c r="ET187" s="1" t="str">
        <f t="shared" ca="1" si="111"/>
        <v/>
      </c>
      <c r="EU187" s="1"/>
    </row>
    <row r="188" spans="1:151">
      <c r="A188" s="1">
        <v>187</v>
      </c>
      <c r="B188" s="1">
        <v>8</v>
      </c>
      <c r="C188" s="1" t="s">
        <v>457</v>
      </c>
      <c r="D188" s="1" t="s">
        <v>458</v>
      </c>
      <c r="E188" s="1">
        <v>2000</v>
      </c>
      <c r="F188" s="1">
        <v>2000</v>
      </c>
      <c r="G188" s="1">
        <v>2000</v>
      </c>
      <c r="H188" s="1" t="s">
        <v>108</v>
      </c>
      <c r="I188" s="2">
        <v>120868</v>
      </c>
      <c r="K188" s="1">
        <f t="shared" si="89"/>
        <v>8</v>
      </c>
      <c r="L188" s="3">
        <f>Table1[[#This Row],[Votes]]</f>
        <v>120868</v>
      </c>
      <c r="CI188" s="1" t="str">
        <f>IFERROR(IF(FIND($CH$2,Table1[Date5s]),ROW()),"")</f>
        <v/>
      </c>
      <c r="CJ188" s="1" t="e">
        <f t="shared" si="112"/>
        <v>#N/A</v>
      </c>
      <c r="CK188" s="1" t="e">
        <f t="shared" ca="1" si="90"/>
        <v>#N/A</v>
      </c>
      <c r="CL188" s="1" t="e">
        <f t="shared" ca="1" si="91"/>
        <v>#N/A</v>
      </c>
      <c r="CM188" s="1" t="e">
        <f t="shared" ca="1" si="92"/>
        <v>#N/A</v>
      </c>
      <c r="CN188" s="1" t="e">
        <f t="shared" ca="1" si="93"/>
        <v>#N/A</v>
      </c>
      <c r="CO188" s="1" t="e">
        <f t="shared" ca="1" si="94"/>
        <v>#N/A</v>
      </c>
      <c r="CP188" s="1" t="e">
        <f t="shared" ca="1" si="95"/>
        <v>#N/A</v>
      </c>
      <c r="CQ188" s="1" t="e">
        <f t="shared" ca="1" si="96"/>
        <v>#N/A</v>
      </c>
      <c r="CR188" s="1" t="e">
        <f t="shared" ca="1" si="97"/>
        <v>#N/A</v>
      </c>
      <c r="CS188" s="1" t="e">
        <f t="shared" ca="1" si="98"/>
        <v>#N/A</v>
      </c>
      <c r="CU188" s="1" t="e">
        <f t="shared" ca="1" si="113"/>
        <v>#N/A</v>
      </c>
      <c r="CV188" s="1" t="e">
        <f t="shared" ca="1" si="99"/>
        <v>#N/A</v>
      </c>
      <c r="CW188" s="1" t="e">
        <f t="shared" ca="1" si="100"/>
        <v>#N/A</v>
      </c>
      <c r="CX188" s="1" t="e">
        <f t="shared" ca="1" si="101"/>
        <v>#N/A</v>
      </c>
      <c r="DI188" s="1" t="str">
        <f>IFERROR(IF(FIND(1920,Table1[Date 10s]),ROW()),"")</f>
        <v/>
      </c>
      <c r="DJ188" s="1" t="str">
        <f t="shared" ca="1" si="102"/>
        <v/>
      </c>
      <c r="DM188" s="1" t="str">
        <f>IFERROR(IF(FIND(1930,Table1[Date 10s]),ROW()),"")</f>
        <v/>
      </c>
      <c r="DN188" s="1" t="str">
        <f t="shared" ca="1" si="103"/>
        <v/>
      </c>
      <c r="DQ188" s="1" t="str">
        <f>IFERROR(IF(FIND(1940,Table1[Date 10s]),ROW()),"")</f>
        <v/>
      </c>
      <c r="DR188" s="1" t="str">
        <f t="shared" ca="1" si="104"/>
        <v/>
      </c>
      <c r="DU188" s="1" t="str">
        <f>IFERROR(IF(FIND(1950,Table1[Date 10s]),ROW()),"")</f>
        <v/>
      </c>
      <c r="DV188" s="1" t="str">
        <f t="shared" ca="1" si="105"/>
        <v/>
      </c>
      <c r="DY188" s="1" t="str">
        <f>IFERROR(IF(FIND(1960,Table1[Date 10s]),ROW()),"")</f>
        <v/>
      </c>
      <c r="DZ188" s="1" t="str">
        <f t="shared" ca="1" si="106"/>
        <v/>
      </c>
      <c r="EC188" s="1" t="str">
        <f>IFERROR(IF(FIND(1970,Table1[Date 10s]),ROW()),"")</f>
        <v/>
      </c>
      <c r="ED188" s="1" t="str">
        <f t="shared" ca="1" si="107"/>
        <v/>
      </c>
      <c r="EG188" s="1" t="str">
        <f>IFERROR(IF(FIND(1980,Table1[Date 10s]),ROW()),"")</f>
        <v/>
      </c>
      <c r="EH188" s="1" t="str">
        <f t="shared" ca="1" si="108"/>
        <v/>
      </c>
      <c r="EK188" s="1" t="str">
        <f>IFERROR(IF(FIND(1990,Table1[Date 10s]),ROW()),"")</f>
        <v/>
      </c>
      <c r="EL188" s="1" t="str">
        <f t="shared" ca="1" si="109"/>
        <v/>
      </c>
      <c r="EO188" s="1">
        <f>IFERROR(IF(FIND(2000,Table1[Date 10s]),ROW()),"")</f>
        <v>188</v>
      </c>
      <c r="EP188" s="1" t="str">
        <f t="shared" ca="1" si="110"/>
        <v/>
      </c>
      <c r="ES188" s="1" t="str">
        <f>IFERROR(IF(FIND(2010,Table1[Date 10s]),ROW()),"")</f>
        <v/>
      </c>
      <c r="ET188" s="1" t="str">
        <f t="shared" ca="1" si="111"/>
        <v/>
      </c>
      <c r="EU188" s="1"/>
    </row>
    <row r="189" spans="1:151">
      <c r="A189" s="1">
        <v>188</v>
      </c>
      <c r="B189" s="1">
        <v>8</v>
      </c>
      <c r="C189" s="1" t="s">
        <v>459</v>
      </c>
      <c r="D189" s="1" t="s">
        <v>460</v>
      </c>
      <c r="E189" s="1">
        <v>2004</v>
      </c>
      <c r="F189" s="1">
        <v>2000</v>
      </c>
      <c r="G189" s="1">
        <v>2000</v>
      </c>
      <c r="H189" s="1" t="s">
        <v>223</v>
      </c>
      <c r="I189" s="2">
        <v>121059</v>
      </c>
      <c r="K189" s="1">
        <f t="shared" si="89"/>
        <v>8</v>
      </c>
      <c r="L189" s="3">
        <f>Table1[[#This Row],[Votes]]</f>
        <v>121059</v>
      </c>
      <c r="CI189" s="1" t="str">
        <f>IFERROR(IF(FIND($CH$2,Table1[Date5s]),ROW()),"")</f>
        <v/>
      </c>
      <c r="CJ189" s="1" t="e">
        <f t="shared" si="112"/>
        <v>#N/A</v>
      </c>
      <c r="CK189" s="1" t="e">
        <f t="shared" ca="1" si="90"/>
        <v>#N/A</v>
      </c>
      <c r="CL189" s="1" t="e">
        <f t="shared" ca="1" si="91"/>
        <v>#N/A</v>
      </c>
      <c r="CM189" s="1" t="e">
        <f t="shared" ca="1" si="92"/>
        <v>#N/A</v>
      </c>
      <c r="CN189" s="1" t="e">
        <f t="shared" ca="1" si="93"/>
        <v>#N/A</v>
      </c>
      <c r="CO189" s="1" t="e">
        <f t="shared" ca="1" si="94"/>
        <v>#N/A</v>
      </c>
      <c r="CP189" s="1" t="e">
        <f t="shared" ca="1" si="95"/>
        <v>#N/A</v>
      </c>
      <c r="CQ189" s="1" t="e">
        <f t="shared" ca="1" si="96"/>
        <v>#N/A</v>
      </c>
      <c r="CR189" s="1" t="e">
        <f t="shared" ca="1" si="97"/>
        <v>#N/A</v>
      </c>
      <c r="CS189" s="1" t="e">
        <f t="shared" ca="1" si="98"/>
        <v>#N/A</v>
      </c>
      <c r="CU189" s="1" t="e">
        <f t="shared" ca="1" si="113"/>
        <v>#N/A</v>
      </c>
      <c r="CV189" s="1" t="e">
        <f t="shared" ca="1" si="99"/>
        <v>#N/A</v>
      </c>
      <c r="CW189" s="1" t="e">
        <f t="shared" ca="1" si="100"/>
        <v>#N/A</v>
      </c>
      <c r="CX189" s="1" t="e">
        <f t="shared" ca="1" si="101"/>
        <v>#N/A</v>
      </c>
      <c r="DI189" s="1" t="str">
        <f>IFERROR(IF(FIND(1920,Table1[Date 10s]),ROW()),"")</f>
        <v/>
      </c>
      <c r="DJ189" s="1" t="str">
        <f t="shared" ca="1" si="102"/>
        <v/>
      </c>
      <c r="DM189" s="1" t="str">
        <f>IFERROR(IF(FIND(1930,Table1[Date 10s]),ROW()),"")</f>
        <v/>
      </c>
      <c r="DN189" s="1" t="str">
        <f t="shared" ca="1" si="103"/>
        <v/>
      </c>
      <c r="DQ189" s="1" t="str">
        <f>IFERROR(IF(FIND(1940,Table1[Date 10s]),ROW()),"")</f>
        <v/>
      </c>
      <c r="DR189" s="1" t="str">
        <f t="shared" ca="1" si="104"/>
        <v/>
      </c>
      <c r="DU189" s="1" t="str">
        <f>IFERROR(IF(FIND(1950,Table1[Date 10s]),ROW()),"")</f>
        <v/>
      </c>
      <c r="DV189" s="1" t="str">
        <f t="shared" ca="1" si="105"/>
        <v/>
      </c>
      <c r="DY189" s="1" t="str">
        <f>IFERROR(IF(FIND(1960,Table1[Date 10s]),ROW()),"")</f>
        <v/>
      </c>
      <c r="DZ189" s="1" t="str">
        <f t="shared" ca="1" si="106"/>
        <v/>
      </c>
      <c r="EC189" s="1" t="str">
        <f>IFERROR(IF(FIND(1970,Table1[Date 10s]),ROW()),"")</f>
        <v/>
      </c>
      <c r="ED189" s="1" t="str">
        <f t="shared" ca="1" si="107"/>
        <v/>
      </c>
      <c r="EG189" s="1" t="str">
        <f>IFERROR(IF(FIND(1980,Table1[Date 10s]),ROW()),"")</f>
        <v/>
      </c>
      <c r="EH189" s="1" t="str">
        <f t="shared" ca="1" si="108"/>
        <v/>
      </c>
      <c r="EK189" s="1" t="str">
        <f>IFERROR(IF(FIND(1990,Table1[Date 10s]),ROW()),"")</f>
        <v/>
      </c>
      <c r="EL189" s="1" t="str">
        <f t="shared" ca="1" si="109"/>
        <v/>
      </c>
      <c r="EO189" s="1">
        <f>IFERROR(IF(FIND(2000,Table1[Date 10s]),ROW()),"")</f>
        <v>189</v>
      </c>
      <c r="EP189" s="1" t="str">
        <f t="shared" ca="1" si="110"/>
        <v/>
      </c>
      <c r="ES189" s="1" t="str">
        <f>IFERROR(IF(FIND(2010,Table1[Date 10s]),ROW()),"")</f>
        <v/>
      </c>
      <c r="ET189" s="1" t="str">
        <f t="shared" ca="1" si="111"/>
        <v/>
      </c>
      <c r="EU189" s="1"/>
    </row>
    <row r="190" spans="1:151">
      <c r="A190" s="1">
        <v>189</v>
      </c>
      <c r="B190" s="1">
        <v>8</v>
      </c>
      <c r="C190" s="1" t="s">
        <v>461</v>
      </c>
      <c r="D190" s="1" t="s">
        <v>462</v>
      </c>
      <c r="E190" s="1">
        <v>2009</v>
      </c>
      <c r="F190" s="1">
        <v>2005</v>
      </c>
      <c r="G190" s="1">
        <v>2000</v>
      </c>
      <c r="H190" s="1" t="s">
        <v>287</v>
      </c>
      <c r="I190" s="2">
        <v>67759</v>
      </c>
      <c r="K190" s="1">
        <f t="shared" si="89"/>
        <v>8</v>
      </c>
      <c r="L190" s="3">
        <f>Table1[[#This Row],[Votes]]</f>
        <v>67759</v>
      </c>
      <c r="CI190" s="1" t="str">
        <f>IFERROR(IF(FIND($CH$2,Table1[Date5s]),ROW()),"")</f>
        <v/>
      </c>
      <c r="CJ190" s="1" t="e">
        <f t="shared" si="112"/>
        <v>#N/A</v>
      </c>
      <c r="CK190" s="1" t="e">
        <f t="shared" ca="1" si="90"/>
        <v>#N/A</v>
      </c>
      <c r="CL190" s="1" t="e">
        <f t="shared" ca="1" si="91"/>
        <v>#N/A</v>
      </c>
      <c r="CM190" s="1" t="e">
        <f t="shared" ca="1" si="92"/>
        <v>#N/A</v>
      </c>
      <c r="CN190" s="1" t="e">
        <f t="shared" ca="1" si="93"/>
        <v>#N/A</v>
      </c>
      <c r="CO190" s="1" t="e">
        <f t="shared" ca="1" si="94"/>
        <v>#N/A</v>
      </c>
      <c r="CP190" s="1" t="e">
        <f t="shared" ca="1" si="95"/>
        <v>#N/A</v>
      </c>
      <c r="CQ190" s="1" t="e">
        <f t="shared" ca="1" si="96"/>
        <v>#N/A</v>
      </c>
      <c r="CR190" s="1" t="e">
        <f t="shared" ca="1" si="97"/>
        <v>#N/A</v>
      </c>
      <c r="CS190" s="1" t="e">
        <f t="shared" ca="1" si="98"/>
        <v>#N/A</v>
      </c>
      <c r="CU190" s="1" t="e">
        <f t="shared" ca="1" si="113"/>
        <v>#N/A</v>
      </c>
      <c r="CV190" s="1" t="e">
        <f t="shared" ca="1" si="99"/>
        <v>#N/A</v>
      </c>
      <c r="CW190" s="1" t="e">
        <f t="shared" ca="1" si="100"/>
        <v>#N/A</v>
      </c>
      <c r="CX190" s="1" t="e">
        <f t="shared" ca="1" si="101"/>
        <v>#N/A</v>
      </c>
      <c r="DI190" s="1" t="str">
        <f>IFERROR(IF(FIND(1920,Table1[Date 10s]),ROW()),"")</f>
        <v/>
      </c>
      <c r="DJ190" s="1" t="str">
        <f t="shared" ca="1" si="102"/>
        <v/>
      </c>
      <c r="DM190" s="1" t="str">
        <f>IFERROR(IF(FIND(1930,Table1[Date 10s]),ROW()),"")</f>
        <v/>
      </c>
      <c r="DN190" s="1" t="str">
        <f t="shared" ca="1" si="103"/>
        <v/>
      </c>
      <c r="DQ190" s="1" t="str">
        <f>IFERROR(IF(FIND(1940,Table1[Date 10s]),ROW()),"")</f>
        <v/>
      </c>
      <c r="DR190" s="1" t="str">
        <f t="shared" ca="1" si="104"/>
        <v/>
      </c>
      <c r="DU190" s="1" t="str">
        <f>IFERROR(IF(FIND(1950,Table1[Date 10s]),ROW()),"")</f>
        <v/>
      </c>
      <c r="DV190" s="1" t="str">
        <f t="shared" ca="1" si="105"/>
        <v/>
      </c>
      <c r="DY190" s="1" t="str">
        <f>IFERROR(IF(FIND(1960,Table1[Date 10s]),ROW()),"")</f>
        <v/>
      </c>
      <c r="DZ190" s="1" t="str">
        <f t="shared" ca="1" si="106"/>
        <v/>
      </c>
      <c r="EC190" s="1" t="str">
        <f>IFERROR(IF(FIND(1970,Table1[Date 10s]),ROW()),"")</f>
        <v/>
      </c>
      <c r="ED190" s="1" t="str">
        <f t="shared" ca="1" si="107"/>
        <v/>
      </c>
      <c r="EG190" s="1" t="str">
        <f>IFERROR(IF(FIND(1980,Table1[Date 10s]),ROW()),"")</f>
        <v/>
      </c>
      <c r="EH190" s="1" t="str">
        <f t="shared" ca="1" si="108"/>
        <v/>
      </c>
      <c r="EK190" s="1" t="str">
        <f>IFERROR(IF(FIND(1990,Table1[Date 10s]),ROW()),"")</f>
        <v/>
      </c>
      <c r="EL190" s="1" t="str">
        <f t="shared" ca="1" si="109"/>
        <v/>
      </c>
      <c r="EO190" s="1">
        <f>IFERROR(IF(FIND(2000,Table1[Date 10s]),ROW()),"")</f>
        <v>190</v>
      </c>
      <c r="EP190" s="1" t="str">
        <f t="shared" ca="1" si="110"/>
        <v/>
      </c>
      <c r="ES190" s="1" t="str">
        <f>IFERROR(IF(FIND(2010,Table1[Date 10s]),ROW()),"")</f>
        <v/>
      </c>
      <c r="ET190" s="1" t="str">
        <f t="shared" ca="1" si="111"/>
        <v/>
      </c>
      <c r="EU190" s="1"/>
    </row>
    <row r="191" spans="1:151">
      <c r="A191" s="1">
        <v>190</v>
      </c>
      <c r="B191" s="1">
        <v>8</v>
      </c>
      <c r="C191" s="1" t="s">
        <v>463</v>
      </c>
      <c r="D191" s="1" t="s">
        <v>464</v>
      </c>
      <c r="E191" s="1">
        <v>1982</v>
      </c>
      <c r="F191" s="1">
        <v>1980</v>
      </c>
      <c r="G191" s="1">
        <v>1980</v>
      </c>
      <c r="H191" s="1" t="s">
        <v>325</v>
      </c>
      <c r="I191" s="2">
        <v>110584</v>
      </c>
      <c r="K191" s="1">
        <f t="shared" si="89"/>
        <v>8</v>
      </c>
      <c r="L191" s="3">
        <f>Table1[[#This Row],[Votes]]</f>
        <v>110584</v>
      </c>
      <c r="CI191" s="1" t="str">
        <f>IFERROR(IF(FIND($CH$2,Table1[Date5s]),ROW()),"")</f>
        <v/>
      </c>
      <c r="CJ191" s="1" t="e">
        <f t="shared" si="112"/>
        <v>#N/A</v>
      </c>
      <c r="CK191" s="1" t="e">
        <f t="shared" ca="1" si="90"/>
        <v>#N/A</v>
      </c>
      <c r="CL191" s="1" t="e">
        <f t="shared" ca="1" si="91"/>
        <v>#N/A</v>
      </c>
      <c r="CM191" s="1" t="e">
        <f t="shared" ca="1" si="92"/>
        <v>#N/A</v>
      </c>
      <c r="CN191" s="1" t="e">
        <f t="shared" ca="1" si="93"/>
        <v>#N/A</v>
      </c>
      <c r="CO191" s="1" t="e">
        <f t="shared" ca="1" si="94"/>
        <v>#N/A</v>
      </c>
      <c r="CP191" s="1" t="e">
        <f t="shared" ca="1" si="95"/>
        <v>#N/A</v>
      </c>
      <c r="CQ191" s="1" t="e">
        <f t="shared" ca="1" si="96"/>
        <v>#N/A</v>
      </c>
      <c r="CR191" s="1" t="e">
        <f t="shared" ca="1" si="97"/>
        <v>#N/A</v>
      </c>
      <c r="CS191" s="1" t="e">
        <f t="shared" ca="1" si="98"/>
        <v>#N/A</v>
      </c>
      <c r="CU191" s="1" t="e">
        <f t="shared" ca="1" si="113"/>
        <v>#N/A</v>
      </c>
      <c r="CV191" s="1" t="e">
        <f t="shared" ca="1" si="99"/>
        <v>#N/A</v>
      </c>
      <c r="CW191" s="1" t="e">
        <f t="shared" ca="1" si="100"/>
        <v>#N/A</v>
      </c>
      <c r="CX191" s="1" t="e">
        <f t="shared" ca="1" si="101"/>
        <v>#N/A</v>
      </c>
      <c r="DI191" s="1" t="str">
        <f>IFERROR(IF(FIND(1920,Table1[Date 10s]),ROW()),"")</f>
        <v/>
      </c>
      <c r="DJ191" s="1" t="str">
        <f t="shared" ca="1" si="102"/>
        <v/>
      </c>
      <c r="DM191" s="1" t="str">
        <f>IFERROR(IF(FIND(1930,Table1[Date 10s]),ROW()),"")</f>
        <v/>
      </c>
      <c r="DN191" s="1" t="str">
        <f t="shared" ca="1" si="103"/>
        <v/>
      </c>
      <c r="DQ191" s="1" t="str">
        <f>IFERROR(IF(FIND(1940,Table1[Date 10s]),ROW()),"")</f>
        <v/>
      </c>
      <c r="DR191" s="1" t="str">
        <f t="shared" ca="1" si="104"/>
        <v/>
      </c>
      <c r="DU191" s="1" t="str">
        <f>IFERROR(IF(FIND(1950,Table1[Date 10s]),ROW()),"")</f>
        <v/>
      </c>
      <c r="DV191" s="1" t="str">
        <f t="shared" ca="1" si="105"/>
        <v/>
      </c>
      <c r="DY191" s="1" t="str">
        <f>IFERROR(IF(FIND(1960,Table1[Date 10s]),ROW()),"")</f>
        <v/>
      </c>
      <c r="DZ191" s="1" t="str">
        <f t="shared" ca="1" si="106"/>
        <v/>
      </c>
      <c r="EC191" s="1" t="str">
        <f>IFERROR(IF(FIND(1970,Table1[Date 10s]),ROW()),"")</f>
        <v/>
      </c>
      <c r="ED191" s="1" t="str">
        <f t="shared" ca="1" si="107"/>
        <v/>
      </c>
      <c r="EG191" s="1">
        <f>IFERROR(IF(FIND(1980,Table1[Date 10s]),ROW()),"")</f>
        <v>191</v>
      </c>
      <c r="EH191" s="1" t="str">
        <f t="shared" ca="1" si="108"/>
        <v/>
      </c>
      <c r="EK191" s="1" t="str">
        <f>IFERROR(IF(FIND(1990,Table1[Date 10s]),ROW()),"")</f>
        <v/>
      </c>
      <c r="EL191" s="1" t="str">
        <f t="shared" ca="1" si="109"/>
        <v/>
      </c>
      <c r="EO191" s="1" t="str">
        <f>IFERROR(IF(FIND(2000,Table1[Date 10s]),ROW()),"")</f>
        <v/>
      </c>
      <c r="EP191" s="1" t="str">
        <f t="shared" ca="1" si="110"/>
        <v/>
      </c>
      <c r="ES191" s="1" t="str">
        <f>IFERROR(IF(FIND(2010,Table1[Date 10s]),ROW()),"")</f>
        <v/>
      </c>
      <c r="ET191" s="1" t="str">
        <f t="shared" ca="1" si="111"/>
        <v/>
      </c>
      <c r="EU191" s="1"/>
    </row>
    <row r="192" spans="1:151">
      <c r="A192" s="1">
        <v>191</v>
      </c>
      <c r="B192" s="1">
        <v>8</v>
      </c>
      <c r="C192" s="1" t="s">
        <v>465</v>
      </c>
      <c r="D192" s="1" t="s">
        <v>466</v>
      </c>
      <c r="E192" s="1">
        <v>2007</v>
      </c>
      <c r="F192" s="1">
        <v>2005</v>
      </c>
      <c r="G192" s="1">
        <v>2000</v>
      </c>
      <c r="H192" s="1" t="s">
        <v>362</v>
      </c>
      <c r="I192" s="2">
        <v>322172</v>
      </c>
      <c r="K192" s="1">
        <f t="shared" si="89"/>
        <v>8</v>
      </c>
      <c r="L192" s="3">
        <f>Table1[[#This Row],[Votes]]</f>
        <v>322172</v>
      </c>
      <c r="CI192" s="1" t="str">
        <f>IFERROR(IF(FIND($CH$2,Table1[Date5s]),ROW()),"")</f>
        <v/>
      </c>
      <c r="CJ192" s="1" t="e">
        <f t="shared" si="112"/>
        <v>#N/A</v>
      </c>
      <c r="CK192" s="1" t="e">
        <f t="shared" ca="1" si="90"/>
        <v>#N/A</v>
      </c>
      <c r="CL192" s="1" t="e">
        <f t="shared" ca="1" si="91"/>
        <v>#N/A</v>
      </c>
      <c r="CM192" s="1" t="e">
        <f t="shared" ca="1" si="92"/>
        <v>#N/A</v>
      </c>
      <c r="CN192" s="1" t="e">
        <f t="shared" ca="1" si="93"/>
        <v>#N/A</v>
      </c>
      <c r="CO192" s="1" t="e">
        <f t="shared" ca="1" si="94"/>
        <v>#N/A</v>
      </c>
      <c r="CP192" s="1" t="e">
        <f t="shared" ca="1" si="95"/>
        <v>#N/A</v>
      </c>
      <c r="CQ192" s="1" t="e">
        <f t="shared" ca="1" si="96"/>
        <v>#N/A</v>
      </c>
      <c r="CR192" s="1" t="e">
        <f t="shared" ca="1" si="97"/>
        <v>#N/A</v>
      </c>
      <c r="CS192" s="1" t="e">
        <f t="shared" ca="1" si="98"/>
        <v>#N/A</v>
      </c>
      <c r="CU192" s="1" t="e">
        <f t="shared" ca="1" si="113"/>
        <v>#N/A</v>
      </c>
      <c r="CV192" s="1" t="e">
        <f t="shared" ca="1" si="99"/>
        <v>#N/A</v>
      </c>
      <c r="CW192" s="1" t="e">
        <f t="shared" ca="1" si="100"/>
        <v>#N/A</v>
      </c>
      <c r="CX192" s="1" t="e">
        <f t="shared" ca="1" si="101"/>
        <v>#N/A</v>
      </c>
      <c r="DI192" s="1" t="str">
        <f>IFERROR(IF(FIND(1920,Table1[Date 10s]),ROW()),"")</f>
        <v/>
      </c>
      <c r="DJ192" s="1" t="str">
        <f t="shared" ca="1" si="102"/>
        <v/>
      </c>
      <c r="DM192" s="1" t="str">
        <f>IFERROR(IF(FIND(1930,Table1[Date 10s]),ROW()),"")</f>
        <v/>
      </c>
      <c r="DN192" s="1" t="str">
        <f t="shared" ca="1" si="103"/>
        <v/>
      </c>
      <c r="DQ192" s="1" t="str">
        <f>IFERROR(IF(FIND(1940,Table1[Date 10s]),ROW()),"")</f>
        <v/>
      </c>
      <c r="DR192" s="1" t="str">
        <f t="shared" ca="1" si="104"/>
        <v/>
      </c>
      <c r="DU192" s="1" t="str">
        <f>IFERROR(IF(FIND(1950,Table1[Date 10s]),ROW()),"")</f>
        <v/>
      </c>
      <c r="DV192" s="1" t="str">
        <f t="shared" ca="1" si="105"/>
        <v/>
      </c>
      <c r="DY192" s="1" t="str">
        <f>IFERROR(IF(FIND(1960,Table1[Date 10s]),ROW()),"")</f>
        <v/>
      </c>
      <c r="DZ192" s="1" t="str">
        <f t="shared" ca="1" si="106"/>
        <v/>
      </c>
      <c r="EC192" s="1" t="str">
        <f>IFERROR(IF(FIND(1970,Table1[Date 10s]),ROW()),"")</f>
        <v/>
      </c>
      <c r="ED192" s="1" t="str">
        <f t="shared" ca="1" si="107"/>
        <v/>
      </c>
      <c r="EG192" s="1" t="str">
        <f>IFERROR(IF(FIND(1980,Table1[Date 10s]),ROW()),"")</f>
        <v/>
      </c>
      <c r="EH192" s="1" t="str">
        <f t="shared" ca="1" si="108"/>
        <v/>
      </c>
      <c r="EK192" s="1" t="str">
        <f>IFERROR(IF(FIND(1990,Table1[Date 10s]),ROW()),"")</f>
        <v/>
      </c>
      <c r="EL192" s="1" t="str">
        <f t="shared" ca="1" si="109"/>
        <v/>
      </c>
      <c r="EO192" s="1">
        <f>IFERROR(IF(FIND(2000,Table1[Date 10s]),ROW()),"")</f>
        <v>192</v>
      </c>
      <c r="EP192" s="1" t="str">
        <f t="shared" ca="1" si="110"/>
        <v/>
      </c>
      <c r="ES192" s="1" t="str">
        <f>IFERROR(IF(FIND(2010,Table1[Date 10s]),ROW()),"")</f>
        <v/>
      </c>
      <c r="ET192" s="1" t="str">
        <f t="shared" ca="1" si="111"/>
        <v/>
      </c>
      <c r="EU192" s="1"/>
    </row>
    <row r="193" spans="1:151">
      <c r="A193" s="1">
        <v>192</v>
      </c>
      <c r="B193" s="1">
        <v>8</v>
      </c>
      <c r="C193" s="1" t="s">
        <v>467</v>
      </c>
      <c r="D193" s="1" t="s">
        <v>468</v>
      </c>
      <c r="E193" s="1">
        <v>2001</v>
      </c>
      <c r="F193" s="1">
        <v>2000</v>
      </c>
      <c r="G193" s="1">
        <v>2000</v>
      </c>
      <c r="H193" s="1" t="s">
        <v>43</v>
      </c>
      <c r="I193" s="2">
        <v>344294</v>
      </c>
      <c r="K193" s="1">
        <f t="shared" ref="K193:K251" si="114">B193</f>
        <v>8</v>
      </c>
      <c r="L193" s="3">
        <f>Table1[[#This Row],[Votes]]</f>
        <v>344294</v>
      </c>
      <c r="CI193" s="1" t="str">
        <f>IFERROR(IF(FIND($CH$2,Table1[Date5s]),ROW()),"")</f>
        <v/>
      </c>
      <c r="CJ193" s="1" t="e">
        <f t="shared" si="112"/>
        <v>#N/A</v>
      </c>
      <c r="CK193" s="1" t="e">
        <f t="shared" ca="1" si="90"/>
        <v>#N/A</v>
      </c>
      <c r="CL193" s="1" t="e">
        <f t="shared" ca="1" si="91"/>
        <v>#N/A</v>
      </c>
      <c r="CM193" s="1" t="e">
        <f t="shared" ca="1" si="92"/>
        <v>#N/A</v>
      </c>
      <c r="CN193" s="1" t="e">
        <f t="shared" ca="1" si="93"/>
        <v>#N/A</v>
      </c>
      <c r="CO193" s="1" t="e">
        <f t="shared" ca="1" si="94"/>
        <v>#N/A</v>
      </c>
      <c r="CP193" s="1" t="e">
        <f t="shared" ca="1" si="95"/>
        <v>#N/A</v>
      </c>
      <c r="CQ193" s="1" t="e">
        <f t="shared" ca="1" si="96"/>
        <v>#N/A</v>
      </c>
      <c r="CR193" s="1" t="e">
        <f t="shared" ca="1" si="97"/>
        <v>#N/A</v>
      </c>
      <c r="CS193" s="1" t="e">
        <f t="shared" ca="1" si="98"/>
        <v>#N/A</v>
      </c>
      <c r="CU193" s="1" t="e">
        <f t="shared" ca="1" si="113"/>
        <v>#N/A</v>
      </c>
      <c r="CV193" s="1" t="e">
        <f t="shared" ca="1" si="99"/>
        <v>#N/A</v>
      </c>
      <c r="CW193" s="1" t="e">
        <f t="shared" ca="1" si="100"/>
        <v>#N/A</v>
      </c>
      <c r="CX193" s="1" t="e">
        <f t="shared" ca="1" si="101"/>
        <v>#N/A</v>
      </c>
      <c r="DI193" s="1" t="str">
        <f>IFERROR(IF(FIND(1920,Table1[Date 10s]),ROW()),"")</f>
        <v/>
      </c>
      <c r="DJ193" s="1" t="str">
        <f t="shared" ca="1" si="102"/>
        <v/>
      </c>
      <c r="DM193" s="1" t="str">
        <f>IFERROR(IF(FIND(1930,Table1[Date 10s]),ROW()),"")</f>
        <v/>
      </c>
      <c r="DN193" s="1" t="str">
        <f t="shared" ca="1" si="103"/>
        <v/>
      </c>
      <c r="DQ193" s="1" t="str">
        <f>IFERROR(IF(FIND(1940,Table1[Date 10s]),ROW()),"")</f>
        <v/>
      </c>
      <c r="DR193" s="1" t="str">
        <f t="shared" ca="1" si="104"/>
        <v/>
      </c>
      <c r="DU193" s="1" t="str">
        <f>IFERROR(IF(FIND(1950,Table1[Date 10s]),ROW()),"")</f>
        <v/>
      </c>
      <c r="DV193" s="1" t="str">
        <f t="shared" ca="1" si="105"/>
        <v/>
      </c>
      <c r="DY193" s="1" t="str">
        <f>IFERROR(IF(FIND(1960,Table1[Date 10s]),ROW()),"")</f>
        <v/>
      </c>
      <c r="DZ193" s="1" t="str">
        <f t="shared" ca="1" si="106"/>
        <v/>
      </c>
      <c r="EC193" s="1" t="str">
        <f>IFERROR(IF(FIND(1970,Table1[Date 10s]),ROW()),"")</f>
        <v/>
      </c>
      <c r="ED193" s="1" t="str">
        <f t="shared" ca="1" si="107"/>
        <v/>
      </c>
      <c r="EG193" s="1" t="str">
        <f>IFERROR(IF(FIND(1980,Table1[Date 10s]),ROW()),"")</f>
        <v/>
      </c>
      <c r="EH193" s="1" t="str">
        <f t="shared" ca="1" si="108"/>
        <v/>
      </c>
      <c r="EK193" s="1" t="str">
        <f>IFERROR(IF(FIND(1990,Table1[Date 10s]),ROW()),"")</f>
        <v/>
      </c>
      <c r="EL193" s="1" t="str">
        <f t="shared" ca="1" si="109"/>
        <v/>
      </c>
      <c r="EO193" s="1">
        <f>IFERROR(IF(FIND(2000,Table1[Date 10s]),ROW()),"")</f>
        <v>193</v>
      </c>
      <c r="EP193" s="1" t="str">
        <f t="shared" ca="1" si="110"/>
        <v/>
      </c>
      <c r="ES193" s="1" t="str">
        <f>IFERROR(IF(FIND(2010,Table1[Date 10s]),ROW()),"")</f>
        <v/>
      </c>
      <c r="ET193" s="1" t="str">
        <f t="shared" ca="1" si="111"/>
        <v/>
      </c>
      <c r="EU193" s="1"/>
    </row>
    <row r="194" spans="1:151">
      <c r="A194" s="1">
        <v>193</v>
      </c>
      <c r="B194" s="1">
        <v>8</v>
      </c>
      <c r="C194" s="1" t="s">
        <v>469</v>
      </c>
      <c r="D194" s="1" t="s">
        <v>470</v>
      </c>
      <c r="E194" s="1">
        <v>1966</v>
      </c>
      <c r="F194" s="1">
        <v>1965</v>
      </c>
      <c r="G194" s="1">
        <v>1960</v>
      </c>
      <c r="H194" s="1" t="s">
        <v>22</v>
      </c>
      <c r="I194" s="2">
        <v>36479</v>
      </c>
      <c r="K194" s="1">
        <f t="shared" si="114"/>
        <v>8</v>
      </c>
      <c r="L194" s="3">
        <f>Table1[[#This Row],[Votes]]</f>
        <v>36479</v>
      </c>
      <c r="CI194" s="1" t="str">
        <f>IFERROR(IF(FIND($CH$2,Table1[Date5s]),ROW()),"")</f>
        <v/>
      </c>
      <c r="CJ194" s="1" t="e">
        <f t="shared" si="112"/>
        <v>#N/A</v>
      </c>
      <c r="CK194" s="1" t="e">
        <f t="shared" ref="CK194:CK251" ca="1" si="115">IFERROR(OFFSET(A$1,$CJ194-1,),NA())</f>
        <v>#N/A</v>
      </c>
      <c r="CL194" s="1" t="e">
        <f t="shared" ref="CL194:CL251" ca="1" si="116">IFERROR(OFFSET(B$1,$CJ194-1,),NA())</f>
        <v>#N/A</v>
      </c>
      <c r="CM194" s="1" t="e">
        <f t="shared" ref="CM194:CM251" ca="1" si="117">IFERROR(OFFSET(C$1,$CJ194-1,),NA())</f>
        <v>#N/A</v>
      </c>
      <c r="CN194" s="1" t="e">
        <f t="shared" ref="CN194:CN251" ca="1" si="118">IFERROR(OFFSET(D$1,$CJ194-1,),NA())</f>
        <v>#N/A</v>
      </c>
      <c r="CO194" s="1" t="e">
        <f t="shared" ref="CO194:CO251" ca="1" si="119">IFERROR(OFFSET(E$1,$CJ194-1,),NA())</f>
        <v>#N/A</v>
      </c>
      <c r="CP194" s="1" t="e">
        <f t="shared" ref="CP194:CP251" ca="1" si="120">IFERROR(OFFSET(F$1,$CJ194-1,),NA())</f>
        <v>#N/A</v>
      </c>
      <c r="CQ194" s="1" t="e">
        <f t="shared" ref="CQ194:CQ251" ca="1" si="121">IFERROR(OFFSET(G$1,$CJ194-1,),NA())</f>
        <v>#N/A</v>
      </c>
      <c r="CR194" s="1" t="e">
        <f t="shared" ref="CR194:CR251" ca="1" si="122">IFERROR(OFFSET(H$1,$CJ194-1,),NA())</f>
        <v>#N/A</v>
      </c>
      <c r="CS194" s="1" t="e">
        <f t="shared" ref="CS194:CS251" ca="1" si="123">IFERROR(OFFSET(I$1,$CJ194-1,),NA())</f>
        <v>#N/A</v>
      </c>
      <c r="CU194" s="1" t="e">
        <f t="shared" ca="1" si="113"/>
        <v>#N/A</v>
      </c>
      <c r="CV194" s="1" t="e">
        <f t="shared" ref="CV194:CV251" ca="1" si="124">CO194</f>
        <v>#N/A</v>
      </c>
      <c r="CW194" s="1" t="e">
        <f t="shared" ref="CW194:CW251" ca="1" si="125">CL194</f>
        <v>#N/A</v>
      </c>
      <c r="CX194" s="1" t="e">
        <f t="shared" ref="CX194:CX251" ca="1" si="126">CS194</f>
        <v>#N/A</v>
      </c>
      <c r="DI194" s="1" t="str">
        <f>IFERROR(IF(FIND(1920,Table1[Date 10s]),ROW()),"")</f>
        <v/>
      </c>
      <c r="DJ194" s="1" t="str">
        <f t="shared" ref="DJ194:DJ251" ca="1" si="127">IFERROR(OFFSET($B$1,(IFERROR(SMALL(DI$2:DI$251,ROW()-1),""))-1,,),"")</f>
        <v/>
      </c>
      <c r="DM194" s="1" t="str">
        <f>IFERROR(IF(FIND(1930,Table1[Date 10s]),ROW()),"")</f>
        <v/>
      </c>
      <c r="DN194" s="1" t="str">
        <f t="shared" ref="DN194:DN251" ca="1" si="128">IFERROR(OFFSET($B$1,(IFERROR(SMALL(DM$2:DM$251,ROW()-1),""))-1,,),"")</f>
        <v/>
      </c>
      <c r="DQ194" s="1" t="str">
        <f>IFERROR(IF(FIND(1940,Table1[Date 10s]),ROW()),"")</f>
        <v/>
      </c>
      <c r="DR194" s="1" t="str">
        <f t="shared" ref="DR194:DR251" ca="1" si="129">IFERROR(OFFSET($B$1,(IFERROR(SMALL(DQ$2:DQ$251,ROW()-1),""))-1,,),"")</f>
        <v/>
      </c>
      <c r="DU194" s="1" t="str">
        <f>IFERROR(IF(FIND(1950,Table1[Date 10s]),ROW()),"")</f>
        <v/>
      </c>
      <c r="DV194" s="1" t="str">
        <f t="shared" ref="DV194:DV251" ca="1" si="130">IFERROR(OFFSET($B$1,(IFERROR(SMALL(DU$2:DU$251,ROW()-1),""))-1,,),"")</f>
        <v/>
      </c>
      <c r="DY194" s="1">
        <f>IFERROR(IF(FIND(1960,Table1[Date 10s]),ROW()),"")</f>
        <v>194</v>
      </c>
      <c r="DZ194" s="1" t="str">
        <f t="shared" ref="DZ194:DZ251" ca="1" si="131">IFERROR(OFFSET($B$1,(IFERROR(SMALL(DY$2:DY$251,ROW()-1),""))-1,,),"")</f>
        <v/>
      </c>
      <c r="EC194" s="1" t="str">
        <f>IFERROR(IF(FIND(1970,Table1[Date 10s]),ROW()),"")</f>
        <v/>
      </c>
      <c r="ED194" s="1" t="str">
        <f t="shared" ref="ED194:ED251" ca="1" si="132">IFERROR(OFFSET($B$1,(IFERROR(SMALL(EC$2:EC$251,ROW()-1),""))-1,,),"")</f>
        <v/>
      </c>
      <c r="EG194" s="1" t="str">
        <f>IFERROR(IF(FIND(1980,Table1[Date 10s]),ROW()),"")</f>
        <v/>
      </c>
      <c r="EH194" s="1" t="str">
        <f t="shared" ref="EH194:EH251" ca="1" si="133">IFERROR(OFFSET($B$1,(IFERROR(SMALL(EG$2:EG$251,ROW()-1),""))-1,,),"")</f>
        <v/>
      </c>
      <c r="EK194" s="1" t="str">
        <f>IFERROR(IF(FIND(1990,Table1[Date 10s]),ROW()),"")</f>
        <v/>
      </c>
      <c r="EL194" s="1" t="str">
        <f t="shared" ref="EL194:EL251" ca="1" si="134">IFERROR(OFFSET($B$1,(IFERROR(SMALL(EK$2:EK$251,ROW()-1),""))-1,,),"")</f>
        <v/>
      </c>
      <c r="EO194" s="1" t="str">
        <f>IFERROR(IF(FIND(2000,Table1[Date 10s]),ROW()),"")</f>
        <v/>
      </c>
      <c r="EP194" s="1" t="str">
        <f t="shared" ref="EP194:EP251" ca="1" si="135">IFERROR(OFFSET($B$1,(IFERROR(SMALL(EO$2:EO$251,ROW()-1),""))-1,,),"")</f>
        <v/>
      </c>
      <c r="ES194" s="1" t="str">
        <f>IFERROR(IF(FIND(2010,Table1[Date 10s]),ROW()),"")</f>
        <v/>
      </c>
      <c r="ET194" s="1" t="str">
        <f t="shared" ref="ET194:ET251" ca="1" si="136">IFERROR(OFFSET($B$1,(IFERROR(SMALL(ES$2:ES$251,ROW()-1),""))-1,,),"")</f>
        <v/>
      </c>
      <c r="EU194" s="1"/>
    </row>
    <row r="195" spans="1:151">
      <c r="A195" s="1">
        <v>194</v>
      </c>
      <c r="B195" s="1">
        <v>8</v>
      </c>
      <c r="C195" s="1" t="s">
        <v>471</v>
      </c>
      <c r="D195" s="1" t="s">
        <v>472</v>
      </c>
      <c r="E195" s="1">
        <v>1956</v>
      </c>
      <c r="F195" s="1">
        <v>1955</v>
      </c>
      <c r="G195" s="1">
        <v>1950</v>
      </c>
      <c r="H195" s="1" t="s">
        <v>473</v>
      </c>
      <c r="I195" s="2">
        <v>44571</v>
      </c>
      <c r="K195" s="1">
        <f t="shared" si="114"/>
        <v>8</v>
      </c>
      <c r="L195" s="3">
        <f>Table1[[#This Row],[Votes]]</f>
        <v>44571</v>
      </c>
      <c r="CI195" s="1" t="str">
        <f>IFERROR(IF(FIND($CH$2,Table1[Date5s]),ROW()),"")</f>
        <v/>
      </c>
      <c r="CJ195" s="1" t="e">
        <f t="shared" ref="CJ195:CJ251" si="137">IFERROR(SMALL($CI$2:$CI$251,ROW()-1),NA())</f>
        <v>#N/A</v>
      </c>
      <c r="CK195" s="1" t="e">
        <f t="shared" ca="1" si="115"/>
        <v>#N/A</v>
      </c>
      <c r="CL195" s="1" t="e">
        <f t="shared" ca="1" si="116"/>
        <v>#N/A</v>
      </c>
      <c r="CM195" s="1" t="e">
        <f t="shared" ca="1" si="117"/>
        <v>#N/A</v>
      </c>
      <c r="CN195" s="1" t="e">
        <f t="shared" ca="1" si="118"/>
        <v>#N/A</v>
      </c>
      <c r="CO195" s="1" t="e">
        <f t="shared" ca="1" si="119"/>
        <v>#N/A</v>
      </c>
      <c r="CP195" s="1" t="e">
        <f t="shared" ca="1" si="120"/>
        <v>#N/A</v>
      </c>
      <c r="CQ195" s="1" t="e">
        <f t="shared" ca="1" si="121"/>
        <v>#N/A</v>
      </c>
      <c r="CR195" s="1" t="e">
        <f t="shared" ca="1" si="122"/>
        <v>#N/A</v>
      </c>
      <c r="CS195" s="1" t="e">
        <f t="shared" ca="1" si="123"/>
        <v>#N/A</v>
      </c>
      <c r="CU195" s="1" t="e">
        <f t="shared" ref="CU195:CU251" ca="1" si="138">IF(CK195="","","("&amp;CK195&amp;") "&amp;CN195)</f>
        <v>#N/A</v>
      </c>
      <c r="CV195" s="1" t="e">
        <f t="shared" ca="1" si="124"/>
        <v>#N/A</v>
      </c>
      <c r="CW195" s="1" t="e">
        <f t="shared" ca="1" si="125"/>
        <v>#N/A</v>
      </c>
      <c r="CX195" s="1" t="e">
        <f t="shared" ca="1" si="126"/>
        <v>#N/A</v>
      </c>
      <c r="DI195" s="1" t="str">
        <f>IFERROR(IF(FIND(1920,Table1[Date 10s]),ROW()),"")</f>
        <v/>
      </c>
      <c r="DJ195" s="1" t="str">
        <f t="shared" ca="1" si="127"/>
        <v/>
      </c>
      <c r="DM195" s="1" t="str">
        <f>IFERROR(IF(FIND(1930,Table1[Date 10s]),ROW()),"")</f>
        <v/>
      </c>
      <c r="DN195" s="1" t="str">
        <f t="shared" ca="1" si="128"/>
        <v/>
      </c>
      <c r="DQ195" s="1" t="str">
        <f>IFERROR(IF(FIND(1940,Table1[Date 10s]),ROW()),"")</f>
        <v/>
      </c>
      <c r="DR195" s="1" t="str">
        <f t="shared" ca="1" si="129"/>
        <v/>
      </c>
      <c r="DU195" s="1">
        <f>IFERROR(IF(FIND(1950,Table1[Date 10s]),ROW()),"")</f>
        <v>195</v>
      </c>
      <c r="DV195" s="1" t="str">
        <f t="shared" ca="1" si="130"/>
        <v/>
      </c>
      <c r="DY195" s="1" t="str">
        <f>IFERROR(IF(FIND(1960,Table1[Date 10s]),ROW()),"")</f>
        <v/>
      </c>
      <c r="DZ195" s="1" t="str">
        <f t="shared" ca="1" si="131"/>
        <v/>
      </c>
      <c r="EC195" s="1" t="str">
        <f>IFERROR(IF(FIND(1970,Table1[Date 10s]),ROW()),"")</f>
        <v/>
      </c>
      <c r="ED195" s="1" t="str">
        <f t="shared" ca="1" si="132"/>
        <v/>
      </c>
      <c r="EG195" s="1" t="str">
        <f>IFERROR(IF(FIND(1980,Table1[Date 10s]),ROW()),"")</f>
        <v/>
      </c>
      <c r="EH195" s="1" t="str">
        <f t="shared" ca="1" si="133"/>
        <v/>
      </c>
      <c r="EK195" s="1" t="str">
        <f>IFERROR(IF(FIND(1990,Table1[Date 10s]),ROW()),"")</f>
        <v/>
      </c>
      <c r="EL195" s="1" t="str">
        <f t="shared" ca="1" si="134"/>
        <v/>
      </c>
      <c r="EO195" s="1" t="str">
        <f>IFERROR(IF(FIND(2000,Table1[Date 10s]),ROW()),"")</f>
        <v/>
      </c>
      <c r="EP195" s="1" t="str">
        <f t="shared" ca="1" si="135"/>
        <v/>
      </c>
      <c r="ES195" s="1" t="str">
        <f>IFERROR(IF(FIND(2010,Table1[Date 10s]),ROW()),"")</f>
        <v/>
      </c>
      <c r="ET195" s="1" t="str">
        <f t="shared" ca="1" si="136"/>
        <v/>
      </c>
      <c r="EU195" s="1"/>
    </row>
    <row r="196" spans="1:151">
      <c r="A196" s="1">
        <v>195</v>
      </c>
      <c r="B196" s="1">
        <v>8</v>
      </c>
      <c r="C196" s="1" t="s">
        <v>474</v>
      </c>
      <c r="D196" s="1" t="s">
        <v>475</v>
      </c>
      <c r="E196" s="1">
        <v>1967</v>
      </c>
      <c r="F196" s="1">
        <v>1965</v>
      </c>
      <c r="G196" s="1">
        <v>1960</v>
      </c>
      <c r="H196" s="1" t="s">
        <v>353</v>
      </c>
      <c r="I196" s="2">
        <v>149389</v>
      </c>
      <c r="K196" s="1">
        <f t="shared" si="114"/>
        <v>8</v>
      </c>
      <c r="L196" s="3">
        <f>Table1[[#This Row],[Votes]]</f>
        <v>149389</v>
      </c>
      <c r="CI196" s="1" t="str">
        <f>IFERROR(IF(FIND($CH$2,Table1[Date5s]),ROW()),"")</f>
        <v/>
      </c>
      <c r="CJ196" s="1" t="e">
        <f t="shared" si="137"/>
        <v>#N/A</v>
      </c>
      <c r="CK196" s="1" t="e">
        <f t="shared" ca="1" si="115"/>
        <v>#N/A</v>
      </c>
      <c r="CL196" s="1" t="e">
        <f t="shared" ca="1" si="116"/>
        <v>#N/A</v>
      </c>
      <c r="CM196" s="1" t="e">
        <f t="shared" ca="1" si="117"/>
        <v>#N/A</v>
      </c>
      <c r="CN196" s="1" t="e">
        <f t="shared" ca="1" si="118"/>
        <v>#N/A</v>
      </c>
      <c r="CO196" s="1" t="e">
        <f t="shared" ca="1" si="119"/>
        <v>#N/A</v>
      </c>
      <c r="CP196" s="1" t="e">
        <f t="shared" ca="1" si="120"/>
        <v>#N/A</v>
      </c>
      <c r="CQ196" s="1" t="e">
        <f t="shared" ca="1" si="121"/>
        <v>#N/A</v>
      </c>
      <c r="CR196" s="1" t="e">
        <f t="shared" ca="1" si="122"/>
        <v>#N/A</v>
      </c>
      <c r="CS196" s="1" t="e">
        <f t="shared" ca="1" si="123"/>
        <v>#N/A</v>
      </c>
      <c r="CU196" s="1" t="e">
        <f t="shared" ca="1" si="138"/>
        <v>#N/A</v>
      </c>
      <c r="CV196" s="1" t="e">
        <f t="shared" ca="1" si="124"/>
        <v>#N/A</v>
      </c>
      <c r="CW196" s="1" t="e">
        <f t="shared" ca="1" si="125"/>
        <v>#N/A</v>
      </c>
      <c r="CX196" s="1" t="e">
        <f t="shared" ca="1" si="126"/>
        <v>#N/A</v>
      </c>
      <c r="DI196" s="1" t="str">
        <f>IFERROR(IF(FIND(1920,Table1[Date 10s]),ROW()),"")</f>
        <v/>
      </c>
      <c r="DJ196" s="1" t="str">
        <f t="shared" ca="1" si="127"/>
        <v/>
      </c>
      <c r="DM196" s="1" t="str">
        <f>IFERROR(IF(FIND(1930,Table1[Date 10s]),ROW()),"")</f>
        <v/>
      </c>
      <c r="DN196" s="1" t="str">
        <f t="shared" ca="1" si="128"/>
        <v/>
      </c>
      <c r="DQ196" s="1" t="str">
        <f>IFERROR(IF(FIND(1940,Table1[Date 10s]),ROW()),"")</f>
        <v/>
      </c>
      <c r="DR196" s="1" t="str">
        <f t="shared" ca="1" si="129"/>
        <v/>
      </c>
      <c r="DU196" s="1" t="str">
        <f>IFERROR(IF(FIND(1950,Table1[Date 10s]),ROW()),"")</f>
        <v/>
      </c>
      <c r="DV196" s="1" t="str">
        <f t="shared" ca="1" si="130"/>
        <v/>
      </c>
      <c r="DY196" s="1">
        <f>IFERROR(IF(FIND(1960,Table1[Date 10s]),ROW()),"")</f>
        <v>196</v>
      </c>
      <c r="DZ196" s="1" t="str">
        <f t="shared" ca="1" si="131"/>
        <v/>
      </c>
      <c r="EC196" s="1" t="str">
        <f>IFERROR(IF(FIND(1970,Table1[Date 10s]),ROW()),"")</f>
        <v/>
      </c>
      <c r="ED196" s="1" t="str">
        <f t="shared" ca="1" si="132"/>
        <v/>
      </c>
      <c r="EG196" s="1" t="str">
        <f>IFERROR(IF(FIND(1980,Table1[Date 10s]),ROW()),"")</f>
        <v/>
      </c>
      <c r="EH196" s="1" t="str">
        <f t="shared" ca="1" si="133"/>
        <v/>
      </c>
      <c r="EK196" s="1" t="str">
        <f>IFERROR(IF(FIND(1990,Table1[Date 10s]),ROW()),"")</f>
        <v/>
      </c>
      <c r="EL196" s="1" t="str">
        <f t="shared" ca="1" si="134"/>
        <v/>
      </c>
      <c r="EO196" s="1" t="str">
        <f>IFERROR(IF(FIND(2000,Table1[Date 10s]),ROW()),"")</f>
        <v/>
      </c>
      <c r="EP196" s="1" t="str">
        <f t="shared" ca="1" si="135"/>
        <v/>
      </c>
      <c r="ES196" s="1" t="str">
        <f>IFERROR(IF(FIND(2010,Table1[Date 10s]),ROW()),"")</f>
        <v/>
      </c>
      <c r="ET196" s="1" t="str">
        <f t="shared" ca="1" si="136"/>
        <v/>
      </c>
      <c r="EU196" s="1"/>
    </row>
    <row r="197" spans="1:151">
      <c r="A197" s="1">
        <v>196</v>
      </c>
      <c r="B197" s="1">
        <v>8</v>
      </c>
      <c r="C197" s="1" t="s">
        <v>476</v>
      </c>
      <c r="D197" s="1" t="s">
        <v>477</v>
      </c>
      <c r="E197" s="1">
        <v>2013</v>
      </c>
      <c r="F197" s="1">
        <v>2010</v>
      </c>
      <c r="G197" s="1">
        <v>2010</v>
      </c>
      <c r="H197" s="1" t="s">
        <v>126</v>
      </c>
      <c r="I197" s="2">
        <v>28676</v>
      </c>
      <c r="K197" s="1">
        <f t="shared" si="114"/>
        <v>8</v>
      </c>
      <c r="L197" s="3">
        <f>Table1[[#This Row],[Votes]]</f>
        <v>28676</v>
      </c>
      <c r="CI197" s="1" t="str">
        <f>IFERROR(IF(FIND($CH$2,Table1[Date5s]),ROW()),"")</f>
        <v/>
      </c>
      <c r="CJ197" s="1" t="e">
        <f t="shared" si="137"/>
        <v>#N/A</v>
      </c>
      <c r="CK197" s="1" t="e">
        <f t="shared" ca="1" si="115"/>
        <v>#N/A</v>
      </c>
      <c r="CL197" s="1" t="e">
        <f t="shared" ca="1" si="116"/>
        <v>#N/A</v>
      </c>
      <c r="CM197" s="1" t="e">
        <f t="shared" ca="1" si="117"/>
        <v>#N/A</v>
      </c>
      <c r="CN197" s="1" t="e">
        <f t="shared" ca="1" si="118"/>
        <v>#N/A</v>
      </c>
      <c r="CO197" s="1" t="e">
        <f t="shared" ca="1" si="119"/>
        <v>#N/A</v>
      </c>
      <c r="CP197" s="1" t="e">
        <f t="shared" ca="1" si="120"/>
        <v>#N/A</v>
      </c>
      <c r="CQ197" s="1" t="e">
        <f t="shared" ca="1" si="121"/>
        <v>#N/A</v>
      </c>
      <c r="CR197" s="1" t="e">
        <f t="shared" ca="1" si="122"/>
        <v>#N/A</v>
      </c>
      <c r="CS197" s="1" t="e">
        <f t="shared" ca="1" si="123"/>
        <v>#N/A</v>
      </c>
      <c r="CU197" s="1" t="e">
        <f t="shared" ca="1" si="138"/>
        <v>#N/A</v>
      </c>
      <c r="CV197" s="1" t="e">
        <f t="shared" ca="1" si="124"/>
        <v>#N/A</v>
      </c>
      <c r="CW197" s="1" t="e">
        <f t="shared" ca="1" si="125"/>
        <v>#N/A</v>
      </c>
      <c r="CX197" s="1" t="e">
        <f t="shared" ca="1" si="126"/>
        <v>#N/A</v>
      </c>
      <c r="DI197" s="1" t="str">
        <f>IFERROR(IF(FIND(1920,Table1[Date 10s]),ROW()),"")</f>
        <v/>
      </c>
      <c r="DJ197" s="1" t="str">
        <f t="shared" ca="1" si="127"/>
        <v/>
      </c>
      <c r="DM197" s="1" t="str">
        <f>IFERROR(IF(FIND(1930,Table1[Date 10s]),ROW()),"")</f>
        <v/>
      </c>
      <c r="DN197" s="1" t="str">
        <f t="shared" ca="1" si="128"/>
        <v/>
      </c>
      <c r="DQ197" s="1" t="str">
        <f>IFERROR(IF(FIND(1940,Table1[Date 10s]),ROW()),"")</f>
        <v/>
      </c>
      <c r="DR197" s="1" t="str">
        <f t="shared" ca="1" si="129"/>
        <v/>
      </c>
      <c r="DU197" s="1" t="str">
        <f>IFERROR(IF(FIND(1950,Table1[Date 10s]),ROW()),"")</f>
        <v/>
      </c>
      <c r="DV197" s="1" t="str">
        <f t="shared" ca="1" si="130"/>
        <v/>
      </c>
      <c r="DY197" s="1" t="str">
        <f>IFERROR(IF(FIND(1960,Table1[Date 10s]),ROW()),"")</f>
        <v/>
      </c>
      <c r="DZ197" s="1" t="str">
        <f t="shared" ca="1" si="131"/>
        <v/>
      </c>
      <c r="EC197" s="1" t="str">
        <f>IFERROR(IF(FIND(1970,Table1[Date 10s]),ROW()),"")</f>
        <v/>
      </c>
      <c r="ED197" s="1" t="str">
        <f t="shared" ca="1" si="132"/>
        <v/>
      </c>
      <c r="EG197" s="1" t="str">
        <f>IFERROR(IF(FIND(1980,Table1[Date 10s]),ROW()),"")</f>
        <v/>
      </c>
      <c r="EH197" s="1" t="str">
        <f t="shared" ca="1" si="133"/>
        <v/>
      </c>
      <c r="EK197" s="1" t="str">
        <f>IFERROR(IF(FIND(1990,Table1[Date 10s]),ROW()),"")</f>
        <v/>
      </c>
      <c r="EL197" s="1" t="str">
        <f t="shared" ca="1" si="134"/>
        <v/>
      </c>
      <c r="EO197" s="1" t="str">
        <f>IFERROR(IF(FIND(2000,Table1[Date 10s]),ROW()),"")</f>
        <v/>
      </c>
      <c r="EP197" s="1" t="str">
        <f t="shared" ca="1" si="135"/>
        <v/>
      </c>
      <c r="ES197" s="1">
        <f>IFERROR(IF(FIND(2010,Table1[Date 10s]),ROW()),"")</f>
        <v>197</v>
      </c>
      <c r="ET197" s="1" t="str">
        <f t="shared" ca="1" si="136"/>
        <v/>
      </c>
      <c r="EU197" s="1"/>
    </row>
    <row r="198" spans="1:151">
      <c r="A198" s="1">
        <v>197</v>
      </c>
      <c r="B198" s="1">
        <v>8</v>
      </c>
      <c r="C198" s="1" t="s">
        <v>478</v>
      </c>
      <c r="D198" s="1" t="s">
        <v>479</v>
      </c>
      <c r="E198" s="1">
        <v>2010</v>
      </c>
      <c r="F198" s="1">
        <v>2010</v>
      </c>
      <c r="G198" s="1">
        <v>2010</v>
      </c>
      <c r="H198" s="1" t="s">
        <v>55</v>
      </c>
      <c r="I198" s="2">
        <v>373745</v>
      </c>
      <c r="K198" s="1">
        <f t="shared" si="114"/>
        <v>8</v>
      </c>
      <c r="L198" s="3">
        <f>Table1[[#This Row],[Votes]]</f>
        <v>373745</v>
      </c>
      <c r="CI198" s="1" t="str">
        <f>IFERROR(IF(FIND($CH$2,Table1[Date5s]),ROW()),"")</f>
        <v/>
      </c>
      <c r="CJ198" s="1" t="e">
        <f t="shared" si="137"/>
        <v>#N/A</v>
      </c>
      <c r="CK198" s="1" t="e">
        <f t="shared" ca="1" si="115"/>
        <v>#N/A</v>
      </c>
      <c r="CL198" s="1" t="e">
        <f t="shared" ca="1" si="116"/>
        <v>#N/A</v>
      </c>
      <c r="CM198" s="1" t="e">
        <f t="shared" ca="1" si="117"/>
        <v>#N/A</v>
      </c>
      <c r="CN198" s="1" t="e">
        <f t="shared" ca="1" si="118"/>
        <v>#N/A</v>
      </c>
      <c r="CO198" s="1" t="e">
        <f t="shared" ca="1" si="119"/>
        <v>#N/A</v>
      </c>
      <c r="CP198" s="1" t="e">
        <f t="shared" ca="1" si="120"/>
        <v>#N/A</v>
      </c>
      <c r="CQ198" s="1" t="e">
        <f t="shared" ca="1" si="121"/>
        <v>#N/A</v>
      </c>
      <c r="CR198" s="1" t="e">
        <f t="shared" ca="1" si="122"/>
        <v>#N/A</v>
      </c>
      <c r="CS198" s="1" t="e">
        <f t="shared" ca="1" si="123"/>
        <v>#N/A</v>
      </c>
      <c r="CU198" s="1" t="e">
        <f t="shared" ca="1" si="138"/>
        <v>#N/A</v>
      </c>
      <c r="CV198" s="1" t="e">
        <f t="shared" ca="1" si="124"/>
        <v>#N/A</v>
      </c>
      <c r="CW198" s="1" t="e">
        <f t="shared" ca="1" si="125"/>
        <v>#N/A</v>
      </c>
      <c r="CX198" s="1" t="e">
        <f t="shared" ca="1" si="126"/>
        <v>#N/A</v>
      </c>
      <c r="DI198" s="1" t="str">
        <f>IFERROR(IF(FIND(1920,Table1[Date 10s]),ROW()),"")</f>
        <v/>
      </c>
      <c r="DJ198" s="1" t="str">
        <f t="shared" ca="1" si="127"/>
        <v/>
      </c>
      <c r="DM198" s="1" t="str">
        <f>IFERROR(IF(FIND(1930,Table1[Date 10s]),ROW()),"")</f>
        <v/>
      </c>
      <c r="DN198" s="1" t="str">
        <f t="shared" ca="1" si="128"/>
        <v/>
      </c>
      <c r="DQ198" s="1" t="str">
        <f>IFERROR(IF(FIND(1940,Table1[Date 10s]),ROW()),"")</f>
        <v/>
      </c>
      <c r="DR198" s="1" t="str">
        <f t="shared" ca="1" si="129"/>
        <v/>
      </c>
      <c r="DU198" s="1" t="str">
        <f>IFERROR(IF(FIND(1950,Table1[Date 10s]),ROW()),"")</f>
        <v/>
      </c>
      <c r="DV198" s="1" t="str">
        <f t="shared" ca="1" si="130"/>
        <v/>
      </c>
      <c r="DY198" s="1" t="str">
        <f>IFERROR(IF(FIND(1960,Table1[Date 10s]),ROW()),"")</f>
        <v/>
      </c>
      <c r="DZ198" s="1" t="str">
        <f t="shared" ca="1" si="131"/>
        <v/>
      </c>
      <c r="EC198" s="1" t="str">
        <f>IFERROR(IF(FIND(1970,Table1[Date 10s]),ROW()),"")</f>
        <v/>
      </c>
      <c r="ED198" s="1" t="str">
        <f t="shared" ca="1" si="132"/>
        <v/>
      </c>
      <c r="EG198" s="1" t="str">
        <f>IFERROR(IF(FIND(1980,Table1[Date 10s]),ROW()),"")</f>
        <v/>
      </c>
      <c r="EH198" s="1" t="str">
        <f t="shared" ca="1" si="133"/>
        <v/>
      </c>
      <c r="EK198" s="1" t="str">
        <f>IFERROR(IF(FIND(1990,Table1[Date 10s]),ROW()),"")</f>
        <v/>
      </c>
      <c r="EL198" s="1" t="str">
        <f t="shared" ca="1" si="134"/>
        <v/>
      </c>
      <c r="EO198" s="1" t="str">
        <f>IFERROR(IF(FIND(2000,Table1[Date 10s]),ROW()),"")</f>
        <v/>
      </c>
      <c r="EP198" s="1" t="str">
        <f t="shared" ca="1" si="135"/>
        <v/>
      </c>
      <c r="ES198" s="1">
        <f>IFERROR(IF(FIND(2010,Table1[Date 10s]),ROW()),"")</f>
        <v>198</v>
      </c>
      <c r="ET198" s="1" t="str">
        <f t="shared" ca="1" si="136"/>
        <v/>
      </c>
      <c r="EU198" s="1"/>
    </row>
    <row r="199" spans="1:151">
      <c r="A199" s="1">
        <v>198</v>
      </c>
      <c r="B199" s="1">
        <v>8</v>
      </c>
      <c r="C199" s="1" t="s">
        <v>480</v>
      </c>
      <c r="D199" s="1" t="s">
        <v>481</v>
      </c>
      <c r="E199" s="1">
        <v>1987</v>
      </c>
      <c r="F199" s="1">
        <v>1985</v>
      </c>
      <c r="G199" s="1">
        <v>1980</v>
      </c>
      <c r="H199" s="1" t="s">
        <v>226</v>
      </c>
      <c r="I199" s="2">
        <v>207589</v>
      </c>
      <c r="K199" s="1">
        <f t="shared" si="114"/>
        <v>8</v>
      </c>
      <c r="L199" s="3">
        <f>Table1[[#This Row],[Votes]]</f>
        <v>207589</v>
      </c>
      <c r="CI199" s="1" t="str">
        <f>IFERROR(IF(FIND($CH$2,Table1[Date5s]),ROW()),"")</f>
        <v/>
      </c>
      <c r="CJ199" s="1" t="e">
        <f t="shared" si="137"/>
        <v>#N/A</v>
      </c>
      <c r="CK199" s="1" t="e">
        <f t="shared" ca="1" si="115"/>
        <v>#N/A</v>
      </c>
      <c r="CL199" s="1" t="e">
        <f t="shared" ca="1" si="116"/>
        <v>#N/A</v>
      </c>
      <c r="CM199" s="1" t="e">
        <f t="shared" ca="1" si="117"/>
        <v>#N/A</v>
      </c>
      <c r="CN199" s="1" t="e">
        <f t="shared" ca="1" si="118"/>
        <v>#N/A</v>
      </c>
      <c r="CO199" s="1" t="e">
        <f t="shared" ca="1" si="119"/>
        <v>#N/A</v>
      </c>
      <c r="CP199" s="1" t="e">
        <f t="shared" ca="1" si="120"/>
        <v>#N/A</v>
      </c>
      <c r="CQ199" s="1" t="e">
        <f t="shared" ca="1" si="121"/>
        <v>#N/A</v>
      </c>
      <c r="CR199" s="1" t="e">
        <f t="shared" ca="1" si="122"/>
        <v>#N/A</v>
      </c>
      <c r="CS199" s="1" t="e">
        <f t="shared" ca="1" si="123"/>
        <v>#N/A</v>
      </c>
      <c r="CU199" s="1" t="e">
        <f t="shared" ca="1" si="138"/>
        <v>#N/A</v>
      </c>
      <c r="CV199" s="1" t="e">
        <f t="shared" ca="1" si="124"/>
        <v>#N/A</v>
      </c>
      <c r="CW199" s="1" t="e">
        <f t="shared" ca="1" si="125"/>
        <v>#N/A</v>
      </c>
      <c r="CX199" s="1" t="e">
        <f t="shared" ca="1" si="126"/>
        <v>#N/A</v>
      </c>
      <c r="DI199" s="1" t="str">
        <f>IFERROR(IF(FIND(1920,Table1[Date 10s]),ROW()),"")</f>
        <v/>
      </c>
      <c r="DJ199" s="1" t="str">
        <f t="shared" ca="1" si="127"/>
        <v/>
      </c>
      <c r="DM199" s="1" t="str">
        <f>IFERROR(IF(FIND(1930,Table1[Date 10s]),ROW()),"")</f>
        <v/>
      </c>
      <c r="DN199" s="1" t="str">
        <f t="shared" ca="1" si="128"/>
        <v/>
      </c>
      <c r="DQ199" s="1" t="str">
        <f>IFERROR(IF(FIND(1940,Table1[Date 10s]),ROW()),"")</f>
        <v/>
      </c>
      <c r="DR199" s="1" t="str">
        <f t="shared" ca="1" si="129"/>
        <v/>
      </c>
      <c r="DU199" s="1" t="str">
        <f>IFERROR(IF(FIND(1950,Table1[Date 10s]),ROW()),"")</f>
        <v/>
      </c>
      <c r="DV199" s="1" t="str">
        <f t="shared" ca="1" si="130"/>
        <v/>
      </c>
      <c r="DY199" s="1" t="str">
        <f>IFERROR(IF(FIND(1960,Table1[Date 10s]),ROW()),"")</f>
        <v/>
      </c>
      <c r="DZ199" s="1" t="str">
        <f t="shared" ca="1" si="131"/>
        <v/>
      </c>
      <c r="EC199" s="1" t="str">
        <f>IFERROR(IF(FIND(1970,Table1[Date 10s]),ROW()),"")</f>
        <v/>
      </c>
      <c r="ED199" s="1" t="str">
        <f t="shared" ca="1" si="132"/>
        <v/>
      </c>
      <c r="EG199" s="1">
        <f>IFERROR(IF(FIND(1980,Table1[Date 10s]),ROW()),"")</f>
        <v>199</v>
      </c>
      <c r="EH199" s="1" t="str">
        <f t="shared" ca="1" si="133"/>
        <v/>
      </c>
      <c r="EK199" s="1" t="str">
        <f>IFERROR(IF(FIND(1990,Table1[Date 10s]),ROW()),"")</f>
        <v/>
      </c>
      <c r="EL199" s="1" t="str">
        <f t="shared" ca="1" si="134"/>
        <v/>
      </c>
      <c r="EO199" s="1" t="str">
        <f>IFERROR(IF(FIND(2000,Table1[Date 10s]),ROW()),"")</f>
        <v/>
      </c>
      <c r="EP199" s="1" t="str">
        <f t="shared" ca="1" si="135"/>
        <v/>
      </c>
      <c r="ES199" s="1" t="str">
        <f>IFERROR(IF(FIND(2010,Table1[Date 10s]),ROW()),"")</f>
        <v/>
      </c>
      <c r="ET199" s="1" t="str">
        <f t="shared" ca="1" si="136"/>
        <v/>
      </c>
      <c r="EU199" s="1"/>
    </row>
    <row r="200" spans="1:151">
      <c r="A200" s="1">
        <v>199</v>
      </c>
      <c r="B200" s="1">
        <v>8</v>
      </c>
      <c r="C200" s="1" t="s">
        <v>482</v>
      </c>
      <c r="D200" s="1" t="s">
        <v>483</v>
      </c>
      <c r="E200" s="1">
        <v>1966</v>
      </c>
      <c r="F200" s="1">
        <v>1965</v>
      </c>
      <c r="G200" s="1">
        <v>1960</v>
      </c>
      <c r="H200" s="1" t="s">
        <v>22</v>
      </c>
      <c r="I200" s="2">
        <v>38192</v>
      </c>
      <c r="K200" s="1">
        <f t="shared" si="114"/>
        <v>8</v>
      </c>
      <c r="L200" s="3">
        <f>Table1[[#This Row],[Votes]]</f>
        <v>38192</v>
      </c>
      <c r="CI200" s="1" t="str">
        <f>IFERROR(IF(FIND($CH$2,Table1[Date5s]),ROW()),"")</f>
        <v/>
      </c>
      <c r="CJ200" s="1" t="e">
        <f t="shared" si="137"/>
        <v>#N/A</v>
      </c>
      <c r="CK200" s="1" t="e">
        <f t="shared" ca="1" si="115"/>
        <v>#N/A</v>
      </c>
      <c r="CL200" s="1" t="e">
        <f t="shared" ca="1" si="116"/>
        <v>#N/A</v>
      </c>
      <c r="CM200" s="1" t="e">
        <f t="shared" ca="1" si="117"/>
        <v>#N/A</v>
      </c>
      <c r="CN200" s="1" t="e">
        <f t="shared" ca="1" si="118"/>
        <v>#N/A</v>
      </c>
      <c r="CO200" s="1" t="e">
        <f t="shared" ca="1" si="119"/>
        <v>#N/A</v>
      </c>
      <c r="CP200" s="1" t="e">
        <f t="shared" ca="1" si="120"/>
        <v>#N/A</v>
      </c>
      <c r="CQ200" s="1" t="e">
        <f t="shared" ca="1" si="121"/>
        <v>#N/A</v>
      </c>
      <c r="CR200" s="1" t="e">
        <f t="shared" ca="1" si="122"/>
        <v>#N/A</v>
      </c>
      <c r="CS200" s="1" t="e">
        <f t="shared" ca="1" si="123"/>
        <v>#N/A</v>
      </c>
      <c r="CU200" s="1" t="e">
        <f t="shared" ca="1" si="138"/>
        <v>#N/A</v>
      </c>
      <c r="CV200" s="1" t="e">
        <f t="shared" ca="1" si="124"/>
        <v>#N/A</v>
      </c>
      <c r="CW200" s="1" t="e">
        <f t="shared" ca="1" si="125"/>
        <v>#N/A</v>
      </c>
      <c r="CX200" s="1" t="e">
        <f t="shared" ca="1" si="126"/>
        <v>#N/A</v>
      </c>
      <c r="DI200" s="1" t="str">
        <f>IFERROR(IF(FIND(1920,Table1[Date 10s]),ROW()),"")</f>
        <v/>
      </c>
      <c r="DJ200" s="1" t="str">
        <f t="shared" ca="1" si="127"/>
        <v/>
      </c>
      <c r="DM200" s="1" t="str">
        <f>IFERROR(IF(FIND(1930,Table1[Date 10s]),ROW()),"")</f>
        <v/>
      </c>
      <c r="DN200" s="1" t="str">
        <f t="shared" ca="1" si="128"/>
        <v/>
      </c>
      <c r="DQ200" s="1" t="str">
        <f>IFERROR(IF(FIND(1940,Table1[Date 10s]),ROW()),"")</f>
        <v/>
      </c>
      <c r="DR200" s="1" t="str">
        <f t="shared" ca="1" si="129"/>
        <v/>
      </c>
      <c r="DU200" s="1" t="str">
        <f>IFERROR(IF(FIND(1950,Table1[Date 10s]),ROW()),"")</f>
        <v/>
      </c>
      <c r="DV200" s="1" t="str">
        <f t="shared" ca="1" si="130"/>
        <v/>
      </c>
      <c r="DY200" s="1">
        <f>IFERROR(IF(FIND(1960,Table1[Date 10s]),ROW()),"")</f>
        <v>200</v>
      </c>
      <c r="DZ200" s="1" t="str">
        <f t="shared" ca="1" si="131"/>
        <v/>
      </c>
      <c r="EC200" s="1" t="str">
        <f>IFERROR(IF(FIND(1970,Table1[Date 10s]),ROW()),"")</f>
        <v/>
      </c>
      <c r="ED200" s="1" t="str">
        <f t="shared" ca="1" si="132"/>
        <v/>
      </c>
      <c r="EG200" s="1" t="str">
        <f>IFERROR(IF(FIND(1980,Table1[Date 10s]),ROW()),"")</f>
        <v/>
      </c>
      <c r="EH200" s="1" t="str">
        <f t="shared" ca="1" si="133"/>
        <v/>
      </c>
      <c r="EK200" s="1" t="str">
        <f>IFERROR(IF(FIND(1990,Table1[Date 10s]),ROW()),"")</f>
        <v/>
      </c>
      <c r="EL200" s="1" t="str">
        <f t="shared" ca="1" si="134"/>
        <v/>
      </c>
      <c r="EO200" s="1" t="str">
        <f>IFERROR(IF(FIND(2000,Table1[Date 10s]),ROW()),"")</f>
        <v/>
      </c>
      <c r="EP200" s="1" t="str">
        <f t="shared" ca="1" si="135"/>
        <v/>
      </c>
      <c r="ES200" s="1" t="str">
        <f>IFERROR(IF(FIND(2010,Table1[Date 10s]),ROW()),"")</f>
        <v/>
      </c>
      <c r="ET200" s="1" t="str">
        <f t="shared" ca="1" si="136"/>
        <v/>
      </c>
      <c r="EU200" s="1"/>
    </row>
    <row r="201" spans="1:151">
      <c r="A201" s="1">
        <v>200</v>
      </c>
      <c r="B201" s="1">
        <v>8</v>
      </c>
      <c r="C201" s="1" t="s">
        <v>484</v>
      </c>
      <c r="D201" s="1" t="s">
        <v>485</v>
      </c>
      <c r="E201" s="1">
        <v>1961</v>
      </c>
      <c r="F201" s="1">
        <v>1960</v>
      </c>
      <c r="G201" s="1">
        <v>1960</v>
      </c>
      <c r="H201" s="1" t="s">
        <v>279</v>
      </c>
      <c r="I201" s="2">
        <v>43710</v>
      </c>
      <c r="K201" s="1">
        <f t="shared" si="114"/>
        <v>8</v>
      </c>
      <c r="L201" s="3">
        <f>Table1[[#This Row],[Votes]]</f>
        <v>43710</v>
      </c>
      <c r="CI201" s="1" t="str">
        <f>IFERROR(IF(FIND($CH$2,Table1[Date5s]),ROW()),"")</f>
        <v/>
      </c>
      <c r="CJ201" s="1" t="e">
        <f t="shared" si="137"/>
        <v>#N/A</v>
      </c>
      <c r="CK201" s="1" t="e">
        <f t="shared" ca="1" si="115"/>
        <v>#N/A</v>
      </c>
      <c r="CL201" s="1" t="e">
        <f t="shared" ca="1" si="116"/>
        <v>#N/A</v>
      </c>
      <c r="CM201" s="1" t="e">
        <f t="shared" ca="1" si="117"/>
        <v>#N/A</v>
      </c>
      <c r="CN201" s="1" t="e">
        <f t="shared" ca="1" si="118"/>
        <v>#N/A</v>
      </c>
      <c r="CO201" s="1" t="e">
        <f t="shared" ca="1" si="119"/>
        <v>#N/A</v>
      </c>
      <c r="CP201" s="1" t="e">
        <f t="shared" ca="1" si="120"/>
        <v>#N/A</v>
      </c>
      <c r="CQ201" s="1" t="e">
        <f t="shared" ca="1" si="121"/>
        <v>#N/A</v>
      </c>
      <c r="CR201" s="1" t="e">
        <f t="shared" ca="1" si="122"/>
        <v>#N/A</v>
      </c>
      <c r="CS201" s="1" t="e">
        <f t="shared" ca="1" si="123"/>
        <v>#N/A</v>
      </c>
      <c r="CU201" s="1" t="e">
        <f t="shared" ca="1" si="138"/>
        <v>#N/A</v>
      </c>
      <c r="CV201" s="1" t="e">
        <f t="shared" ca="1" si="124"/>
        <v>#N/A</v>
      </c>
      <c r="CW201" s="1" t="e">
        <f t="shared" ca="1" si="125"/>
        <v>#N/A</v>
      </c>
      <c r="CX201" s="1" t="e">
        <f t="shared" ca="1" si="126"/>
        <v>#N/A</v>
      </c>
      <c r="DI201" s="1" t="str">
        <f>IFERROR(IF(FIND(1920,Table1[Date 10s]),ROW()),"")</f>
        <v/>
      </c>
      <c r="DJ201" s="1" t="str">
        <f t="shared" ca="1" si="127"/>
        <v/>
      </c>
      <c r="DM201" s="1" t="str">
        <f>IFERROR(IF(FIND(1930,Table1[Date 10s]),ROW()),"")</f>
        <v/>
      </c>
      <c r="DN201" s="1" t="str">
        <f t="shared" ca="1" si="128"/>
        <v/>
      </c>
      <c r="DQ201" s="1" t="str">
        <f>IFERROR(IF(FIND(1940,Table1[Date 10s]),ROW()),"")</f>
        <v/>
      </c>
      <c r="DR201" s="1" t="str">
        <f t="shared" ca="1" si="129"/>
        <v/>
      </c>
      <c r="DU201" s="1" t="str">
        <f>IFERROR(IF(FIND(1950,Table1[Date 10s]),ROW()),"")</f>
        <v/>
      </c>
      <c r="DV201" s="1" t="str">
        <f t="shared" ca="1" si="130"/>
        <v/>
      </c>
      <c r="DY201" s="1">
        <f>IFERROR(IF(FIND(1960,Table1[Date 10s]),ROW()),"")</f>
        <v>201</v>
      </c>
      <c r="DZ201" s="1" t="str">
        <f t="shared" ca="1" si="131"/>
        <v/>
      </c>
      <c r="EC201" s="1" t="str">
        <f>IFERROR(IF(FIND(1970,Table1[Date 10s]),ROW()),"")</f>
        <v/>
      </c>
      <c r="ED201" s="1" t="str">
        <f t="shared" ca="1" si="132"/>
        <v/>
      </c>
      <c r="EG201" s="1" t="str">
        <f>IFERROR(IF(FIND(1980,Table1[Date 10s]),ROW()),"")</f>
        <v/>
      </c>
      <c r="EH201" s="1" t="str">
        <f t="shared" ca="1" si="133"/>
        <v/>
      </c>
      <c r="EK201" s="1" t="str">
        <f>IFERROR(IF(FIND(1990,Table1[Date 10s]),ROW()),"")</f>
        <v/>
      </c>
      <c r="EL201" s="1" t="str">
        <f t="shared" ca="1" si="134"/>
        <v/>
      </c>
      <c r="EO201" s="1" t="str">
        <f>IFERROR(IF(FIND(2000,Table1[Date 10s]),ROW()),"")</f>
        <v/>
      </c>
      <c r="EP201" s="1" t="str">
        <f t="shared" ca="1" si="135"/>
        <v/>
      </c>
      <c r="ES201" s="1" t="str">
        <f>IFERROR(IF(FIND(2010,Table1[Date 10s]),ROW()),"")</f>
        <v/>
      </c>
      <c r="ET201" s="1" t="str">
        <f t="shared" ca="1" si="136"/>
        <v/>
      </c>
      <c r="EU201" s="1"/>
    </row>
    <row r="202" spans="1:151">
      <c r="A202" s="1">
        <v>201</v>
      </c>
      <c r="B202" s="1">
        <v>8</v>
      </c>
      <c r="C202" s="1" t="s">
        <v>486</v>
      </c>
      <c r="D202" s="1" t="s">
        <v>487</v>
      </c>
      <c r="E202" s="1">
        <v>1962</v>
      </c>
      <c r="F202" s="1">
        <v>1960</v>
      </c>
      <c r="G202" s="1">
        <v>1960</v>
      </c>
      <c r="H202" s="1" t="s">
        <v>194</v>
      </c>
      <c r="I202" s="2">
        <v>39917</v>
      </c>
      <c r="K202" s="1">
        <f t="shared" si="114"/>
        <v>8</v>
      </c>
      <c r="L202" s="3">
        <f>Table1[[#This Row],[Votes]]</f>
        <v>39917</v>
      </c>
      <c r="CI202" s="1" t="str">
        <f>IFERROR(IF(FIND($CH$2,Table1[Date5s]),ROW()),"")</f>
        <v/>
      </c>
      <c r="CJ202" s="1" t="e">
        <f t="shared" si="137"/>
        <v>#N/A</v>
      </c>
      <c r="CK202" s="1" t="e">
        <f t="shared" ca="1" si="115"/>
        <v>#N/A</v>
      </c>
      <c r="CL202" s="1" t="e">
        <f t="shared" ca="1" si="116"/>
        <v>#N/A</v>
      </c>
      <c r="CM202" s="1" t="e">
        <f t="shared" ca="1" si="117"/>
        <v>#N/A</v>
      </c>
      <c r="CN202" s="1" t="e">
        <f t="shared" ca="1" si="118"/>
        <v>#N/A</v>
      </c>
      <c r="CO202" s="1" t="e">
        <f t="shared" ca="1" si="119"/>
        <v>#N/A</v>
      </c>
      <c r="CP202" s="1" t="e">
        <f t="shared" ca="1" si="120"/>
        <v>#N/A</v>
      </c>
      <c r="CQ202" s="1" t="e">
        <f t="shared" ca="1" si="121"/>
        <v>#N/A</v>
      </c>
      <c r="CR202" s="1" t="e">
        <f t="shared" ca="1" si="122"/>
        <v>#N/A</v>
      </c>
      <c r="CS202" s="1" t="e">
        <f t="shared" ca="1" si="123"/>
        <v>#N/A</v>
      </c>
      <c r="CU202" s="1" t="e">
        <f t="shared" ca="1" si="138"/>
        <v>#N/A</v>
      </c>
      <c r="CV202" s="1" t="e">
        <f t="shared" ca="1" si="124"/>
        <v>#N/A</v>
      </c>
      <c r="CW202" s="1" t="e">
        <f t="shared" ca="1" si="125"/>
        <v>#N/A</v>
      </c>
      <c r="CX202" s="1" t="e">
        <f t="shared" ca="1" si="126"/>
        <v>#N/A</v>
      </c>
      <c r="DI202" s="1" t="str">
        <f>IFERROR(IF(FIND(1920,Table1[Date 10s]),ROW()),"")</f>
        <v/>
      </c>
      <c r="DJ202" s="1" t="str">
        <f t="shared" ca="1" si="127"/>
        <v/>
      </c>
      <c r="DM202" s="1" t="str">
        <f>IFERROR(IF(FIND(1930,Table1[Date 10s]),ROW()),"")</f>
        <v/>
      </c>
      <c r="DN202" s="1" t="str">
        <f t="shared" ca="1" si="128"/>
        <v/>
      </c>
      <c r="DQ202" s="1" t="str">
        <f>IFERROR(IF(FIND(1940,Table1[Date 10s]),ROW()),"")</f>
        <v/>
      </c>
      <c r="DR202" s="1" t="str">
        <f t="shared" ca="1" si="129"/>
        <v/>
      </c>
      <c r="DU202" s="1" t="str">
        <f>IFERROR(IF(FIND(1950,Table1[Date 10s]),ROW()),"")</f>
        <v/>
      </c>
      <c r="DV202" s="1" t="str">
        <f t="shared" ca="1" si="130"/>
        <v/>
      </c>
      <c r="DY202" s="1">
        <f>IFERROR(IF(FIND(1960,Table1[Date 10s]),ROW()),"")</f>
        <v>202</v>
      </c>
      <c r="DZ202" s="1" t="str">
        <f t="shared" ca="1" si="131"/>
        <v/>
      </c>
      <c r="EC202" s="1" t="str">
        <f>IFERROR(IF(FIND(1970,Table1[Date 10s]),ROW()),"")</f>
        <v/>
      </c>
      <c r="ED202" s="1" t="str">
        <f t="shared" ca="1" si="132"/>
        <v/>
      </c>
      <c r="EG202" s="1" t="str">
        <f>IFERROR(IF(FIND(1980,Table1[Date 10s]),ROW()),"")</f>
        <v/>
      </c>
      <c r="EH202" s="1" t="str">
        <f t="shared" ca="1" si="133"/>
        <v/>
      </c>
      <c r="EK202" s="1" t="str">
        <f>IFERROR(IF(FIND(1990,Table1[Date 10s]),ROW()),"")</f>
        <v/>
      </c>
      <c r="EL202" s="1" t="str">
        <f t="shared" ca="1" si="134"/>
        <v/>
      </c>
      <c r="EO202" s="1" t="str">
        <f>IFERROR(IF(FIND(2000,Table1[Date 10s]),ROW()),"")</f>
        <v/>
      </c>
      <c r="EP202" s="1" t="str">
        <f t="shared" ca="1" si="135"/>
        <v/>
      </c>
      <c r="ES202" s="1" t="str">
        <f>IFERROR(IF(FIND(2010,Table1[Date 10s]),ROW()),"")</f>
        <v/>
      </c>
      <c r="ET202" s="1" t="str">
        <f t="shared" ca="1" si="136"/>
        <v/>
      </c>
      <c r="EU202" s="1"/>
    </row>
    <row r="203" spans="1:151">
      <c r="A203" s="1">
        <v>202</v>
      </c>
      <c r="B203" s="1">
        <v>8</v>
      </c>
      <c r="C203" s="1" t="s">
        <v>488</v>
      </c>
      <c r="D203" s="1" t="s">
        <v>489</v>
      </c>
      <c r="E203" s="1">
        <v>1954</v>
      </c>
      <c r="F203" s="1">
        <v>1950</v>
      </c>
      <c r="G203" s="1">
        <v>1950</v>
      </c>
      <c r="H203" s="1" t="s">
        <v>52</v>
      </c>
      <c r="I203" s="2">
        <v>32409</v>
      </c>
      <c r="K203" s="1">
        <f t="shared" si="114"/>
        <v>8</v>
      </c>
      <c r="L203" s="3">
        <f>Table1[[#This Row],[Votes]]</f>
        <v>32409</v>
      </c>
      <c r="CI203" s="1" t="str">
        <f>IFERROR(IF(FIND($CH$2,Table1[Date5s]),ROW()),"")</f>
        <v/>
      </c>
      <c r="CJ203" s="1" t="e">
        <f t="shared" si="137"/>
        <v>#N/A</v>
      </c>
      <c r="CK203" s="1" t="e">
        <f t="shared" ca="1" si="115"/>
        <v>#N/A</v>
      </c>
      <c r="CL203" s="1" t="e">
        <f t="shared" ca="1" si="116"/>
        <v>#N/A</v>
      </c>
      <c r="CM203" s="1" t="e">
        <f t="shared" ca="1" si="117"/>
        <v>#N/A</v>
      </c>
      <c r="CN203" s="1" t="e">
        <f t="shared" ca="1" si="118"/>
        <v>#N/A</v>
      </c>
      <c r="CO203" s="1" t="e">
        <f t="shared" ca="1" si="119"/>
        <v>#N/A</v>
      </c>
      <c r="CP203" s="1" t="e">
        <f t="shared" ca="1" si="120"/>
        <v>#N/A</v>
      </c>
      <c r="CQ203" s="1" t="e">
        <f t="shared" ca="1" si="121"/>
        <v>#N/A</v>
      </c>
      <c r="CR203" s="1" t="e">
        <f t="shared" ca="1" si="122"/>
        <v>#N/A</v>
      </c>
      <c r="CS203" s="1" t="e">
        <f t="shared" ca="1" si="123"/>
        <v>#N/A</v>
      </c>
      <c r="CU203" s="1" t="e">
        <f t="shared" ca="1" si="138"/>
        <v>#N/A</v>
      </c>
      <c r="CV203" s="1" t="e">
        <f t="shared" ca="1" si="124"/>
        <v>#N/A</v>
      </c>
      <c r="CW203" s="1" t="e">
        <f t="shared" ca="1" si="125"/>
        <v>#N/A</v>
      </c>
      <c r="CX203" s="1" t="e">
        <f t="shared" ca="1" si="126"/>
        <v>#N/A</v>
      </c>
      <c r="DI203" s="1" t="str">
        <f>IFERROR(IF(FIND(1920,Table1[Date 10s]),ROW()),"")</f>
        <v/>
      </c>
      <c r="DJ203" s="1" t="str">
        <f t="shared" ca="1" si="127"/>
        <v/>
      </c>
      <c r="DM203" s="1" t="str">
        <f>IFERROR(IF(FIND(1930,Table1[Date 10s]),ROW()),"")</f>
        <v/>
      </c>
      <c r="DN203" s="1" t="str">
        <f t="shared" ca="1" si="128"/>
        <v/>
      </c>
      <c r="DQ203" s="1" t="str">
        <f>IFERROR(IF(FIND(1940,Table1[Date 10s]),ROW()),"")</f>
        <v/>
      </c>
      <c r="DR203" s="1" t="str">
        <f t="shared" ca="1" si="129"/>
        <v/>
      </c>
      <c r="DU203" s="1">
        <f>IFERROR(IF(FIND(1950,Table1[Date 10s]),ROW()),"")</f>
        <v>203</v>
      </c>
      <c r="DV203" s="1" t="str">
        <f t="shared" ca="1" si="130"/>
        <v/>
      </c>
      <c r="DY203" s="1" t="str">
        <f>IFERROR(IF(FIND(1960,Table1[Date 10s]),ROW()),"")</f>
        <v/>
      </c>
      <c r="DZ203" s="1" t="str">
        <f t="shared" ca="1" si="131"/>
        <v/>
      </c>
      <c r="EC203" s="1" t="str">
        <f>IFERROR(IF(FIND(1970,Table1[Date 10s]),ROW()),"")</f>
        <v/>
      </c>
      <c r="ED203" s="1" t="str">
        <f t="shared" ca="1" si="132"/>
        <v/>
      </c>
      <c r="EG203" s="1" t="str">
        <f>IFERROR(IF(FIND(1980,Table1[Date 10s]),ROW()),"")</f>
        <v/>
      </c>
      <c r="EH203" s="1" t="str">
        <f t="shared" ca="1" si="133"/>
        <v/>
      </c>
      <c r="EK203" s="1" t="str">
        <f>IFERROR(IF(FIND(1990,Table1[Date 10s]),ROW()),"")</f>
        <v/>
      </c>
      <c r="EL203" s="1" t="str">
        <f t="shared" ca="1" si="134"/>
        <v/>
      </c>
      <c r="EO203" s="1" t="str">
        <f>IFERROR(IF(FIND(2000,Table1[Date 10s]),ROW()),"")</f>
        <v/>
      </c>
      <c r="EP203" s="1" t="str">
        <f t="shared" ca="1" si="135"/>
        <v/>
      </c>
      <c r="ES203" s="1" t="str">
        <f>IFERROR(IF(FIND(2010,Table1[Date 10s]),ROW()),"")</f>
        <v/>
      </c>
      <c r="ET203" s="1" t="str">
        <f t="shared" ca="1" si="136"/>
        <v/>
      </c>
      <c r="EU203" s="1"/>
    </row>
    <row r="204" spans="1:151">
      <c r="A204" s="1">
        <v>203</v>
      </c>
      <c r="B204" s="1">
        <v>8</v>
      </c>
      <c r="C204" s="1" t="s">
        <v>490</v>
      </c>
      <c r="D204" s="1" t="s">
        <v>491</v>
      </c>
      <c r="E204" s="1">
        <v>1959</v>
      </c>
      <c r="F204" s="1">
        <v>1955</v>
      </c>
      <c r="G204" s="1">
        <v>1950</v>
      </c>
      <c r="H204" s="1" t="s">
        <v>129</v>
      </c>
      <c r="I204" s="2">
        <v>32242</v>
      </c>
      <c r="K204" s="1">
        <f t="shared" si="114"/>
        <v>8</v>
      </c>
      <c r="L204" s="3">
        <f>Table1[[#This Row],[Votes]]</f>
        <v>32242</v>
      </c>
      <c r="CI204" s="1" t="str">
        <f>IFERROR(IF(FIND($CH$2,Table1[Date5s]),ROW()),"")</f>
        <v/>
      </c>
      <c r="CJ204" s="1" t="e">
        <f t="shared" si="137"/>
        <v>#N/A</v>
      </c>
      <c r="CK204" s="1" t="e">
        <f t="shared" ca="1" si="115"/>
        <v>#N/A</v>
      </c>
      <c r="CL204" s="1" t="e">
        <f t="shared" ca="1" si="116"/>
        <v>#N/A</v>
      </c>
      <c r="CM204" s="1" t="e">
        <f t="shared" ca="1" si="117"/>
        <v>#N/A</v>
      </c>
      <c r="CN204" s="1" t="e">
        <f t="shared" ca="1" si="118"/>
        <v>#N/A</v>
      </c>
      <c r="CO204" s="1" t="e">
        <f t="shared" ca="1" si="119"/>
        <v>#N/A</v>
      </c>
      <c r="CP204" s="1" t="e">
        <f t="shared" ca="1" si="120"/>
        <v>#N/A</v>
      </c>
      <c r="CQ204" s="1" t="e">
        <f t="shared" ca="1" si="121"/>
        <v>#N/A</v>
      </c>
      <c r="CR204" s="1" t="e">
        <f t="shared" ca="1" si="122"/>
        <v>#N/A</v>
      </c>
      <c r="CS204" s="1" t="e">
        <f t="shared" ca="1" si="123"/>
        <v>#N/A</v>
      </c>
      <c r="CU204" s="1" t="e">
        <f t="shared" ca="1" si="138"/>
        <v>#N/A</v>
      </c>
      <c r="CV204" s="1" t="e">
        <f t="shared" ca="1" si="124"/>
        <v>#N/A</v>
      </c>
      <c r="CW204" s="1" t="e">
        <f t="shared" ca="1" si="125"/>
        <v>#N/A</v>
      </c>
      <c r="CX204" s="1" t="e">
        <f t="shared" ca="1" si="126"/>
        <v>#N/A</v>
      </c>
      <c r="DI204" s="1" t="str">
        <f>IFERROR(IF(FIND(1920,Table1[Date 10s]),ROW()),"")</f>
        <v/>
      </c>
      <c r="DJ204" s="1" t="str">
        <f t="shared" ca="1" si="127"/>
        <v/>
      </c>
      <c r="DM204" s="1" t="str">
        <f>IFERROR(IF(FIND(1930,Table1[Date 10s]),ROW()),"")</f>
        <v/>
      </c>
      <c r="DN204" s="1" t="str">
        <f t="shared" ca="1" si="128"/>
        <v/>
      </c>
      <c r="DQ204" s="1" t="str">
        <f>IFERROR(IF(FIND(1940,Table1[Date 10s]),ROW()),"")</f>
        <v/>
      </c>
      <c r="DR204" s="1" t="str">
        <f t="shared" ca="1" si="129"/>
        <v/>
      </c>
      <c r="DU204" s="1">
        <f>IFERROR(IF(FIND(1950,Table1[Date 10s]),ROW()),"")</f>
        <v>204</v>
      </c>
      <c r="DV204" s="1" t="str">
        <f t="shared" ca="1" si="130"/>
        <v/>
      </c>
      <c r="DY204" s="1" t="str">
        <f>IFERROR(IF(FIND(1960,Table1[Date 10s]),ROW()),"")</f>
        <v/>
      </c>
      <c r="DZ204" s="1" t="str">
        <f t="shared" ca="1" si="131"/>
        <v/>
      </c>
      <c r="EC204" s="1" t="str">
        <f>IFERROR(IF(FIND(1970,Table1[Date 10s]),ROW()),"")</f>
        <v/>
      </c>
      <c r="ED204" s="1" t="str">
        <f t="shared" ca="1" si="132"/>
        <v/>
      </c>
      <c r="EG204" s="1" t="str">
        <f>IFERROR(IF(FIND(1980,Table1[Date 10s]),ROW()),"")</f>
        <v/>
      </c>
      <c r="EH204" s="1" t="str">
        <f t="shared" ca="1" si="133"/>
        <v/>
      </c>
      <c r="EK204" s="1" t="str">
        <f>IFERROR(IF(FIND(1990,Table1[Date 10s]),ROW()),"")</f>
        <v/>
      </c>
      <c r="EL204" s="1" t="str">
        <f t="shared" ca="1" si="134"/>
        <v/>
      </c>
      <c r="EO204" s="1" t="str">
        <f>IFERROR(IF(FIND(2000,Table1[Date 10s]),ROW()),"")</f>
        <v/>
      </c>
      <c r="EP204" s="1" t="str">
        <f t="shared" ca="1" si="135"/>
        <v/>
      </c>
      <c r="ES204" s="1" t="str">
        <f>IFERROR(IF(FIND(2010,Table1[Date 10s]),ROW()),"")</f>
        <v/>
      </c>
      <c r="ET204" s="1" t="str">
        <f t="shared" ca="1" si="136"/>
        <v/>
      </c>
      <c r="EU204" s="1"/>
    </row>
    <row r="205" spans="1:151">
      <c r="A205" s="1">
        <v>204</v>
      </c>
      <c r="B205" s="1">
        <v>8</v>
      </c>
      <c r="C205" s="1" t="s">
        <v>492</v>
      </c>
      <c r="D205" s="1" t="s">
        <v>493</v>
      </c>
      <c r="E205" s="1">
        <v>1963</v>
      </c>
      <c r="F205" s="1">
        <v>1960</v>
      </c>
      <c r="G205" s="1">
        <v>1960</v>
      </c>
      <c r="H205" s="1" t="s">
        <v>302</v>
      </c>
      <c r="I205" s="2">
        <v>54451</v>
      </c>
      <c r="K205" s="1">
        <f t="shared" si="114"/>
        <v>8</v>
      </c>
      <c r="L205" s="3">
        <f>Table1[[#This Row],[Votes]]</f>
        <v>54451</v>
      </c>
      <c r="CI205" s="1" t="str">
        <f>IFERROR(IF(FIND($CH$2,Table1[Date5s]),ROW()),"")</f>
        <v/>
      </c>
      <c r="CJ205" s="1" t="e">
        <f t="shared" si="137"/>
        <v>#N/A</v>
      </c>
      <c r="CK205" s="1" t="e">
        <f t="shared" ca="1" si="115"/>
        <v>#N/A</v>
      </c>
      <c r="CL205" s="1" t="e">
        <f t="shared" ca="1" si="116"/>
        <v>#N/A</v>
      </c>
      <c r="CM205" s="1" t="e">
        <f t="shared" ca="1" si="117"/>
        <v>#N/A</v>
      </c>
      <c r="CN205" s="1" t="e">
        <f t="shared" ca="1" si="118"/>
        <v>#N/A</v>
      </c>
      <c r="CO205" s="1" t="e">
        <f t="shared" ca="1" si="119"/>
        <v>#N/A</v>
      </c>
      <c r="CP205" s="1" t="e">
        <f t="shared" ca="1" si="120"/>
        <v>#N/A</v>
      </c>
      <c r="CQ205" s="1" t="e">
        <f t="shared" ca="1" si="121"/>
        <v>#N/A</v>
      </c>
      <c r="CR205" s="1" t="e">
        <f t="shared" ca="1" si="122"/>
        <v>#N/A</v>
      </c>
      <c r="CS205" s="1" t="e">
        <f t="shared" ca="1" si="123"/>
        <v>#N/A</v>
      </c>
      <c r="CU205" s="1" t="e">
        <f t="shared" ca="1" si="138"/>
        <v>#N/A</v>
      </c>
      <c r="CV205" s="1" t="e">
        <f t="shared" ca="1" si="124"/>
        <v>#N/A</v>
      </c>
      <c r="CW205" s="1" t="e">
        <f t="shared" ca="1" si="125"/>
        <v>#N/A</v>
      </c>
      <c r="CX205" s="1" t="e">
        <f t="shared" ca="1" si="126"/>
        <v>#N/A</v>
      </c>
      <c r="DI205" s="1" t="str">
        <f>IFERROR(IF(FIND(1920,Table1[Date 10s]),ROW()),"")</f>
        <v/>
      </c>
      <c r="DJ205" s="1" t="str">
        <f t="shared" ca="1" si="127"/>
        <v/>
      </c>
      <c r="DM205" s="1" t="str">
        <f>IFERROR(IF(FIND(1930,Table1[Date 10s]),ROW()),"")</f>
        <v/>
      </c>
      <c r="DN205" s="1" t="str">
        <f t="shared" ca="1" si="128"/>
        <v/>
      </c>
      <c r="DQ205" s="1" t="str">
        <f>IFERROR(IF(FIND(1940,Table1[Date 10s]),ROW()),"")</f>
        <v/>
      </c>
      <c r="DR205" s="1" t="str">
        <f t="shared" ca="1" si="129"/>
        <v/>
      </c>
      <c r="DU205" s="1" t="str">
        <f>IFERROR(IF(FIND(1950,Table1[Date 10s]),ROW()),"")</f>
        <v/>
      </c>
      <c r="DV205" s="1" t="str">
        <f t="shared" ca="1" si="130"/>
        <v/>
      </c>
      <c r="DY205" s="1">
        <f>IFERROR(IF(FIND(1960,Table1[Date 10s]),ROW()),"")</f>
        <v>205</v>
      </c>
      <c r="DZ205" s="1" t="str">
        <f t="shared" ca="1" si="131"/>
        <v/>
      </c>
      <c r="EC205" s="1" t="str">
        <f>IFERROR(IF(FIND(1970,Table1[Date 10s]),ROW()),"")</f>
        <v/>
      </c>
      <c r="ED205" s="1" t="str">
        <f t="shared" ca="1" si="132"/>
        <v/>
      </c>
      <c r="EG205" s="1" t="str">
        <f>IFERROR(IF(FIND(1980,Table1[Date 10s]),ROW()),"")</f>
        <v/>
      </c>
      <c r="EH205" s="1" t="str">
        <f t="shared" ca="1" si="133"/>
        <v/>
      </c>
      <c r="EK205" s="1" t="str">
        <f>IFERROR(IF(FIND(1990,Table1[Date 10s]),ROW()),"")</f>
        <v/>
      </c>
      <c r="EL205" s="1" t="str">
        <f t="shared" ca="1" si="134"/>
        <v/>
      </c>
      <c r="EO205" s="1" t="str">
        <f>IFERROR(IF(FIND(2000,Table1[Date 10s]),ROW()),"")</f>
        <v/>
      </c>
      <c r="EP205" s="1" t="str">
        <f t="shared" ca="1" si="135"/>
        <v/>
      </c>
      <c r="ES205" s="1" t="str">
        <f>IFERROR(IF(FIND(2010,Table1[Date 10s]),ROW()),"")</f>
        <v/>
      </c>
      <c r="ET205" s="1" t="str">
        <f t="shared" ca="1" si="136"/>
        <v/>
      </c>
      <c r="EU205" s="1"/>
    </row>
    <row r="206" spans="1:151">
      <c r="A206" s="1">
        <v>205</v>
      </c>
      <c r="B206" s="1">
        <v>8</v>
      </c>
      <c r="C206" s="1" t="s">
        <v>494</v>
      </c>
      <c r="D206" s="1" t="s">
        <v>495</v>
      </c>
      <c r="E206" s="1">
        <v>1962</v>
      </c>
      <c r="F206" s="1">
        <v>1960</v>
      </c>
      <c r="G206" s="1">
        <v>1960</v>
      </c>
      <c r="H206" s="1" t="s">
        <v>194</v>
      </c>
      <c r="I206" s="2">
        <v>53501</v>
      </c>
      <c r="K206" s="1">
        <f t="shared" si="114"/>
        <v>8</v>
      </c>
      <c r="L206" s="3">
        <f>Table1[[#This Row],[Votes]]</f>
        <v>53501</v>
      </c>
      <c r="CI206" s="1" t="str">
        <f>IFERROR(IF(FIND($CH$2,Table1[Date5s]),ROW()),"")</f>
        <v/>
      </c>
      <c r="CJ206" s="1" t="e">
        <f t="shared" si="137"/>
        <v>#N/A</v>
      </c>
      <c r="CK206" s="1" t="e">
        <f t="shared" ca="1" si="115"/>
        <v>#N/A</v>
      </c>
      <c r="CL206" s="1" t="e">
        <f t="shared" ca="1" si="116"/>
        <v>#N/A</v>
      </c>
      <c r="CM206" s="1" t="e">
        <f t="shared" ca="1" si="117"/>
        <v>#N/A</v>
      </c>
      <c r="CN206" s="1" t="e">
        <f t="shared" ca="1" si="118"/>
        <v>#N/A</v>
      </c>
      <c r="CO206" s="1" t="e">
        <f t="shared" ca="1" si="119"/>
        <v>#N/A</v>
      </c>
      <c r="CP206" s="1" t="e">
        <f t="shared" ca="1" si="120"/>
        <v>#N/A</v>
      </c>
      <c r="CQ206" s="1" t="e">
        <f t="shared" ca="1" si="121"/>
        <v>#N/A</v>
      </c>
      <c r="CR206" s="1" t="e">
        <f t="shared" ca="1" si="122"/>
        <v>#N/A</v>
      </c>
      <c r="CS206" s="1" t="e">
        <f t="shared" ca="1" si="123"/>
        <v>#N/A</v>
      </c>
      <c r="CU206" s="1" t="e">
        <f t="shared" ca="1" si="138"/>
        <v>#N/A</v>
      </c>
      <c r="CV206" s="1" t="e">
        <f t="shared" ca="1" si="124"/>
        <v>#N/A</v>
      </c>
      <c r="CW206" s="1" t="e">
        <f t="shared" ca="1" si="125"/>
        <v>#N/A</v>
      </c>
      <c r="CX206" s="1" t="e">
        <f t="shared" ca="1" si="126"/>
        <v>#N/A</v>
      </c>
      <c r="DI206" s="1" t="str">
        <f>IFERROR(IF(FIND(1920,Table1[Date 10s]),ROW()),"")</f>
        <v/>
      </c>
      <c r="DJ206" s="1" t="str">
        <f t="shared" ca="1" si="127"/>
        <v/>
      </c>
      <c r="DM206" s="1" t="str">
        <f>IFERROR(IF(FIND(1930,Table1[Date 10s]),ROW()),"")</f>
        <v/>
      </c>
      <c r="DN206" s="1" t="str">
        <f t="shared" ca="1" si="128"/>
        <v/>
      </c>
      <c r="DQ206" s="1" t="str">
        <f>IFERROR(IF(FIND(1940,Table1[Date 10s]),ROW()),"")</f>
        <v/>
      </c>
      <c r="DR206" s="1" t="str">
        <f t="shared" ca="1" si="129"/>
        <v/>
      </c>
      <c r="DU206" s="1" t="str">
        <f>IFERROR(IF(FIND(1950,Table1[Date 10s]),ROW()),"")</f>
        <v/>
      </c>
      <c r="DV206" s="1" t="str">
        <f t="shared" ca="1" si="130"/>
        <v/>
      </c>
      <c r="DY206" s="1">
        <f>IFERROR(IF(FIND(1960,Table1[Date 10s]),ROW()),"")</f>
        <v>206</v>
      </c>
      <c r="DZ206" s="1" t="str">
        <f t="shared" ca="1" si="131"/>
        <v/>
      </c>
      <c r="EC206" s="1" t="str">
        <f>IFERROR(IF(FIND(1970,Table1[Date 10s]),ROW()),"")</f>
        <v/>
      </c>
      <c r="ED206" s="1" t="str">
        <f t="shared" ca="1" si="132"/>
        <v/>
      </c>
      <c r="EG206" s="1" t="str">
        <f>IFERROR(IF(FIND(1980,Table1[Date 10s]),ROW()),"")</f>
        <v/>
      </c>
      <c r="EH206" s="1" t="str">
        <f t="shared" ca="1" si="133"/>
        <v/>
      </c>
      <c r="EK206" s="1" t="str">
        <f>IFERROR(IF(FIND(1990,Table1[Date 10s]),ROW()),"")</f>
        <v/>
      </c>
      <c r="EL206" s="1" t="str">
        <f t="shared" ca="1" si="134"/>
        <v/>
      </c>
      <c r="EO206" s="1" t="str">
        <f>IFERROR(IF(FIND(2000,Table1[Date 10s]),ROW()),"")</f>
        <v/>
      </c>
      <c r="EP206" s="1" t="str">
        <f t="shared" ca="1" si="135"/>
        <v/>
      </c>
      <c r="ES206" s="1" t="str">
        <f>IFERROR(IF(FIND(2010,Table1[Date 10s]),ROW()),"")</f>
        <v/>
      </c>
      <c r="ET206" s="1" t="str">
        <f t="shared" ca="1" si="136"/>
        <v/>
      </c>
      <c r="EU206" s="1"/>
    </row>
    <row r="207" spans="1:151">
      <c r="A207" s="1">
        <v>206</v>
      </c>
      <c r="B207" s="1">
        <v>8</v>
      </c>
      <c r="C207" s="1" t="s">
        <v>496</v>
      </c>
      <c r="D207" s="1" t="s">
        <v>497</v>
      </c>
      <c r="E207" s="1">
        <v>1976</v>
      </c>
      <c r="F207" s="1">
        <v>1975</v>
      </c>
      <c r="G207" s="1">
        <v>1970</v>
      </c>
      <c r="H207" s="1" t="s">
        <v>163</v>
      </c>
      <c r="I207" s="2">
        <v>220323</v>
      </c>
      <c r="K207" s="1">
        <f t="shared" si="114"/>
        <v>8</v>
      </c>
      <c r="L207" s="3">
        <f>Table1[[#This Row],[Votes]]</f>
        <v>220323</v>
      </c>
      <c r="CI207" s="1">
        <f>IFERROR(IF(FIND($CH$2,Table1[Date5s]),ROW()),"")</f>
        <v>207</v>
      </c>
      <c r="CJ207" s="1" t="e">
        <f t="shared" si="137"/>
        <v>#N/A</v>
      </c>
      <c r="CK207" s="1" t="e">
        <f t="shared" ca="1" si="115"/>
        <v>#N/A</v>
      </c>
      <c r="CL207" s="1" t="e">
        <f t="shared" ca="1" si="116"/>
        <v>#N/A</v>
      </c>
      <c r="CM207" s="1" t="e">
        <f t="shared" ca="1" si="117"/>
        <v>#N/A</v>
      </c>
      <c r="CN207" s="1" t="e">
        <f t="shared" ca="1" si="118"/>
        <v>#N/A</v>
      </c>
      <c r="CO207" s="1" t="e">
        <f t="shared" ca="1" si="119"/>
        <v>#N/A</v>
      </c>
      <c r="CP207" s="1" t="e">
        <f t="shared" ca="1" si="120"/>
        <v>#N/A</v>
      </c>
      <c r="CQ207" s="1" t="e">
        <f t="shared" ca="1" si="121"/>
        <v>#N/A</v>
      </c>
      <c r="CR207" s="1" t="e">
        <f t="shared" ca="1" si="122"/>
        <v>#N/A</v>
      </c>
      <c r="CS207" s="1" t="e">
        <f t="shared" ca="1" si="123"/>
        <v>#N/A</v>
      </c>
      <c r="CU207" s="1" t="e">
        <f t="shared" ca="1" si="138"/>
        <v>#N/A</v>
      </c>
      <c r="CV207" s="1" t="e">
        <f t="shared" ca="1" si="124"/>
        <v>#N/A</v>
      </c>
      <c r="CW207" s="1" t="e">
        <f t="shared" ca="1" si="125"/>
        <v>#N/A</v>
      </c>
      <c r="CX207" s="1" t="e">
        <f t="shared" ca="1" si="126"/>
        <v>#N/A</v>
      </c>
      <c r="DI207" s="1" t="str">
        <f>IFERROR(IF(FIND(1920,Table1[Date 10s]),ROW()),"")</f>
        <v/>
      </c>
      <c r="DJ207" s="1" t="str">
        <f t="shared" ca="1" si="127"/>
        <v/>
      </c>
      <c r="DM207" s="1" t="str">
        <f>IFERROR(IF(FIND(1930,Table1[Date 10s]),ROW()),"")</f>
        <v/>
      </c>
      <c r="DN207" s="1" t="str">
        <f t="shared" ca="1" si="128"/>
        <v/>
      </c>
      <c r="DQ207" s="1" t="str">
        <f>IFERROR(IF(FIND(1940,Table1[Date 10s]),ROW()),"")</f>
        <v/>
      </c>
      <c r="DR207" s="1" t="str">
        <f t="shared" ca="1" si="129"/>
        <v/>
      </c>
      <c r="DU207" s="1" t="str">
        <f>IFERROR(IF(FIND(1950,Table1[Date 10s]),ROW()),"")</f>
        <v/>
      </c>
      <c r="DV207" s="1" t="str">
        <f t="shared" ca="1" si="130"/>
        <v/>
      </c>
      <c r="DY207" s="1" t="str">
        <f>IFERROR(IF(FIND(1960,Table1[Date 10s]),ROW()),"")</f>
        <v/>
      </c>
      <c r="DZ207" s="1" t="str">
        <f t="shared" ca="1" si="131"/>
        <v/>
      </c>
      <c r="EC207" s="1">
        <f>IFERROR(IF(FIND(1970,Table1[Date 10s]),ROW()),"")</f>
        <v>207</v>
      </c>
      <c r="ED207" s="1" t="str">
        <f t="shared" ca="1" si="132"/>
        <v/>
      </c>
      <c r="EG207" s="1" t="str">
        <f>IFERROR(IF(FIND(1980,Table1[Date 10s]),ROW()),"")</f>
        <v/>
      </c>
      <c r="EH207" s="1" t="str">
        <f t="shared" ca="1" si="133"/>
        <v/>
      </c>
      <c r="EK207" s="1" t="str">
        <f>IFERROR(IF(FIND(1990,Table1[Date 10s]),ROW()),"")</f>
        <v/>
      </c>
      <c r="EL207" s="1" t="str">
        <f t="shared" ca="1" si="134"/>
        <v/>
      </c>
      <c r="EO207" s="1" t="str">
        <f>IFERROR(IF(FIND(2000,Table1[Date 10s]),ROW()),"")</f>
        <v/>
      </c>
      <c r="EP207" s="1" t="str">
        <f t="shared" ca="1" si="135"/>
        <v/>
      </c>
      <c r="ES207" s="1" t="str">
        <f>IFERROR(IF(FIND(2010,Table1[Date 10s]),ROW()),"")</f>
        <v/>
      </c>
      <c r="ET207" s="1" t="str">
        <f t="shared" ca="1" si="136"/>
        <v/>
      </c>
      <c r="EU207" s="1"/>
    </row>
    <row r="208" spans="1:151">
      <c r="A208" s="1">
        <v>207</v>
      </c>
      <c r="B208" s="1">
        <v>8</v>
      </c>
      <c r="C208" s="1" t="s">
        <v>498</v>
      </c>
      <c r="D208" s="1" t="s">
        <v>499</v>
      </c>
      <c r="E208" s="1">
        <v>1973</v>
      </c>
      <c r="F208" s="1">
        <v>1970</v>
      </c>
      <c r="G208" s="1">
        <v>1970</v>
      </c>
      <c r="H208" s="1" t="s">
        <v>263</v>
      </c>
      <c r="I208" s="2">
        <v>213984</v>
      </c>
      <c r="K208" s="1">
        <f t="shared" si="114"/>
        <v>8</v>
      </c>
      <c r="L208" s="3">
        <f>Table1[[#This Row],[Votes]]</f>
        <v>213984</v>
      </c>
      <c r="CI208" s="1" t="str">
        <f>IFERROR(IF(FIND($CH$2,Table1[Date5s]),ROW()),"")</f>
        <v/>
      </c>
      <c r="CJ208" s="1" t="e">
        <f t="shared" si="137"/>
        <v>#N/A</v>
      </c>
      <c r="CK208" s="1" t="e">
        <f t="shared" ca="1" si="115"/>
        <v>#N/A</v>
      </c>
      <c r="CL208" s="1" t="e">
        <f t="shared" ca="1" si="116"/>
        <v>#N/A</v>
      </c>
      <c r="CM208" s="1" t="e">
        <f t="shared" ca="1" si="117"/>
        <v>#N/A</v>
      </c>
      <c r="CN208" s="1" t="e">
        <f t="shared" ca="1" si="118"/>
        <v>#N/A</v>
      </c>
      <c r="CO208" s="1" t="e">
        <f t="shared" ca="1" si="119"/>
        <v>#N/A</v>
      </c>
      <c r="CP208" s="1" t="e">
        <f t="shared" ca="1" si="120"/>
        <v>#N/A</v>
      </c>
      <c r="CQ208" s="1" t="e">
        <f t="shared" ca="1" si="121"/>
        <v>#N/A</v>
      </c>
      <c r="CR208" s="1" t="e">
        <f t="shared" ca="1" si="122"/>
        <v>#N/A</v>
      </c>
      <c r="CS208" s="1" t="e">
        <f t="shared" ca="1" si="123"/>
        <v>#N/A</v>
      </c>
      <c r="CU208" s="1" t="e">
        <f t="shared" ca="1" si="138"/>
        <v>#N/A</v>
      </c>
      <c r="CV208" s="1" t="e">
        <f t="shared" ca="1" si="124"/>
        <v>#N/A</v>
      </c>
      <c r="CW208" s="1" t="e">
        <f t="shared" ca="1" si="125"/>
        <v>#N/A</v>
      </c>
      <c r="CX208" s="1" t="e">
        <f t="shared" ca="1" si="126"/>
        <v>#N/A</v>
      </c>
      <c r="DI208" s="1" t="str">
        <f>IFERROR(IF(FIND(1920,Table1[Date 10s]),ROW()),"")</f>
        <v/>
      </c>
      <c r="DJ208" s="1" t="str">
        <f t="shared" ca="1" si="127"/>
        <v/>
      </c>
      <c r="DM208" s="1" t="str">
        <f>IFERROR(IF(FIND(1930,Table1[Date 10s]),ROW()),"")</f>
        <v/>
      </c>
      <c r="DN208" s="1" t="str">
        <f t="shared" ca="1" si="128"/>
        <v/>
      </c>
      <c r="DQ208" s="1" t="str">
        <f>IFERROR(IF(FIND(1940,Table1[Date 10s]),ROW()),"")</f>
        <v/>
      </c>
      <c r="DR208" s="1" t="str">
        <f t="shared" ca="1" si="129"/>
        <v/>
      </c>
      <c r="DU208" s="1" t="str">
        <f>IFERROR(IF(FIND(1950,Table1[Date 10s]),ROW()),"")</f>
        <v/>
      </c>
      <c r="DV208" s="1" t="str">
        <f t="shared" ca="1" si="130"/>
        <v/>
      </c>
      <c r="DY208" s="1" t="str">
        <f>IFERROR(IF(FIND(1960,Table1[Date 10s]),ROW()),"")</f>
        <v/>
      </c>
      <c r="DZ208" s="1" t="str">
        <f t="shared" ca="1" si="131"/>
        <v/>
      </c>
      <c r="EC208" s="1">
        <f>IFERROR(IF(FIND(1970,Table1[Date 10s]),ROW()),"")</f>
        <v>208</v>
      </c>
      <c r="ED208" s="1" t="str">
        <f t="shared" ca="1" si="132"/>
        <v/>
      </c>
      <c r="EG208" s="1" t="str">
        <f>IFERROR(IF(FIND(1980,Table1[Date 10s]),ROW()),"")</f>
        <v/>
      </c>
      <c r="EH208" s="1" t="str">
        <f t="shared" ca="1" si="133"/>
        <v/>
      </c>
      <c r="EK208" s="1" t="str">
        <f>IFERROR(IF(FIND(1990,Table1[Date 10s]),ROW()),"")</f>
        <v/>
      </c>
      <c r="EL208" s="1" t="str">
        <f t="shared" ca="1" si="134"/>
        <v/>
      </c>
      <c r="EO208" s="1" t="str">
        <f>IFERROR(IF(FIND(2000,Table1[Date 10s]),ROW()),"")</f>
        <v/>
      </c>
      <c r="EP208" s="1" t="str">
        <f t="shared" ca="1" si="135"/>
        <v/>
      </c>
      <c r="ES208" s="1" t="str">
        <f>IFERROR(IF(FIND(2010,Table1[Date 10s]),ROW()),"")</f>
        <v/>
      </c>
      <c r="ET208" s="1" t="str">
        <f t="shared" ca="1" si="136"/>
        <v/>
      </c>
      <c r="EU208" s="1"/>
    </row>
    <row r="209" spans="1:151">
      <c r="A209" s="1">
        <v>208</v>
      </c>
      <c r="B209" s="1">
        <v>8</v>
      </c>
      <c r="C209" s="1" t="s">
        <v>500</v>
      </c>
      <c r="D209" s="1" t="s">
        <v>501</v>
      </c>
      <c r="E209" s="1">
        <v>2008</v>
      </c>
      <c r="F209" s="1">
        <v>2005</v>
      </c>
      <c r="G209" s="1">
        <v>2000</v>
      </c>
      <c r="H209" s="1" t="s">
        <v>25</v>
      </c>
      <c r="I209" s="2">
        <v>425904</v>
      </c>
      <c r="K209" s="1">
        <f t="shared" si="114"/>
        <v>8</v>
      </c>
      <c r="L209" s="3">
        <f>Table1[[#This Row],[Votes]]</f>
        <v>425904</v>
      </c>
      <c r="CI209" s="1" t="str">
        <f>IFERROR(IF(FIND($CH$2,Table1[Date5s]),ROW()),"")</f>
        <v/>
      </c>
      <c r="CJ209" s="1" t="e">
        <f t="shared" si="137"/>
        <v>#N/A</v>
      </c>
      <c r="CK209" s="1" t="e">
        <f t="shared" ca="1" si="115"/>
        <v>#N/A</v>
      </c>
      <c r="CL209" s="1" t="e">
        <f t="shared" ca="1" si="116"/>
        <v>#N/A</v>
      </c>
      <c r="CM209" s="1" t="e">
        <f t="shared" ca="1" si="117"/>
        <v>#N/A</v>
      </c>
      <c r="CN209" s="1" t="e">
        <f t="shared" ca="1" si="118"/>
        <v>#N/A</v>
      </c>
      <c r="CO209" s="1" t="e">
        <f t="shared" ca="1" si="119"/>
        <v>#N/A</v>
      </c>
      <c r="CP209" s="1" t="e">
        <f t="shared" ca="1" si="120"/>
        <v>#N/A</v>
      </c>
      <c r="CQ209" s="1" t="e">
        <f t="shared" ca="1" si="121"/>
        <v>#N/A</v>
      </c>
      <c r="CR209" s="1" t="e">
        <f t="shared" ca="1" si="122"/>
        <v>#N/A</v>
      </c>
      <c r="CS209" s="1" t="e">
        <f t="shared" ca="1" si="123"/>
        <v>#N/A</v>
      </c>
      <c r="CU209" s="1" t="e">
        <f t="shared" ca="1" si="138"/>
        <v>#N/A</v>
      </c>
      <c r="CV209" s="1" t="e">
        <f t="shared" ca="1" si="124"/>
        <v>#N/A</v>
      </c>
      <c r="CW209" s="1" t="e">
        <f t="shared" ca="1" si="125"/>
        <v>#N/A</v>
      </c>
      <c r="CX209" s="1" t="e">
        <f t="shared" ca="1" si="126"/>
        <v>#N/A</v>
      </c>
      <c r="DI209" s="1" t="str">
        <f>IFERROR(IF(FIND(1920,Table1[Date 10s]),ROW()),"")</f>
        <v/>
      </c>
      <c r="DJ209" s="1" t="str">
        <f t="shared" ca="1" si="127"/>
        <v/>
      </c>
      <c r="DM209" s="1" t="str">
        <f>IFERROR(IF(FIND(1930,Table1[Date 10s]),ROW()),"")</f>
        <v/>
      </c>
      <c r="DN209" s="1" t="str">
        <f t="shared" ca="1" si="128"/>
        <v/>
      </c>
      <c r="DQ209" s="1" t="str">
        <f>IFERROR(IF(FIND(1940,Table1[Date 10s]),ROW()),"")</f>
        <v/>
      </c>
      <c r="DR209" s="1" t="str">
        <f t="shared" ca="1" si="129"/>
        <v/>
      </c>
      <c r="DU209" s="1" t="str">
        <f>IFERROR(IF(FIND(1950,Table1[Date 10s]),ROW()),"")</f>
        <v/>
      </c>
      <c r="DV209" s="1" t="str">
        <f t="shared" ca="1" si="130"/>
        <v/>
      </c>
      <c r="DY209" s="1" t="str">
        <f>IFERROR(IF(FIND(1960,Table1[Date 10s]),ROW()),"")</f>
        <v/>
      </c>
      <c r="DZ209" s="1" t="str">
        <f t="shared" ca="1" si="131"/>
        <v/>
      </c>
      <c r="EC209" s="1" t="str">
        <f>IFERROR(IF(FIND(1970,Table1[Date 10s]),ROW()),"")</f>
        <v/>
      </c>
      <c r="ED209" s="1" t="str">
        <f t="shared" ca="1" si="132"/>
        <v/>
      </c>
      <c r="EG209" s="1" t="str">
        <f>IFERROR(IF(FIND(1980,Table1[Date 10s]),ROW()),"")</f>
        <v/>
      </c>
      <c r="EH209" s="1" t="str">
        <f t="shared" ca="1" si="133"/>
        <v/>
      </c>
      <c r="EK209" s="1" t="str">
        <f>IFERROR(IF(FIND(1990,Table1[Date 10s]),ROW()),"")</f>
        <v/>
      </c>
      <c r="EL209" s="1" t="str">
        <f t="shared" ca="1" si="134"/>
        <v/>
      </c>
      <c r="EO209" s="1">
        <f>IFERROR(IF(FIND(2000,Table1[Date 10s]),ROW()),"")</f>
        <v>209</v>
      </c>
      <c r="EP209" s="1" t="str">
        <f t="shared" ca="1" si="135"/>
        <v/>
      </c>
      <c r="ES209" s="1" t="str">
        <f>IFERROR(IF(FIND(2010,Table1[Date 10s]),ROW()),"")</f>
        <v/>
      </c>
      <c r="ET209" s="1" t="str">
        <f t="shared" ca="1" si="136"/>
        <v/>
      </c>
      <c r="EU209" s="1"/>
    </row>
    <row r="210" spans="1:151">
      <c r="A210" s="1">
        <v>209</v>
      </c>
      <c r="B210" s="1">
        <v>8</v>
      </c>
      <c r="C210" s="1" t="s">
        <v>502</v>
      </c>
      <c r="D210" s="1" t="s">
        <v>503</v>
      </c>
      <c r="E210" s="1">
        <v>1993</v>
      </c>
      <c r="F210" s="1">
        <v>1990</v>
      </c>
      <c r="G210" s="1">
        <v>1990</v>
      </c>
      <c r="H210" s="1" t="s">
        <v>31</v>
      </c>
      <c r="I210" s="2">
        <v>65291</v>
      </c>
      <c r="K210" s="1">
        <f t="shared" si="114"/>
        <v>8</v>
      </c>
      <c r="L210" s="3">
        <f>Table1[[#This Row],[Votes]]</f>
        <v>65291</v>
      </c>
      <c r="CI210" s="1" t="str">
        <f>IFERROR(IF(FIND($CH$2,Table1[Date5s]),ROW()),"")</f>
        <v/>
      </c>
      <c r="CJ210" s="1" t="e">
        <f t="shared" si="137"/>
        <v>#N/A</v>
      </c>
      <c r="CK210" s="1" t="e">
        <f t="shared" ca="1" si="115"/>
        <v>#N/A</v>
      </c>
      <c r="CL210" s="1" t="e">
        <f t="shared" ca="1" si="116"/>
        <v>#N/A</v>
      </c>
      <c r="CM210" s="1" t="e">
        <f t="shared" ca="1" si="117"/>
        <v>#N/A</v>
      </c>
      <c r="CN210" s="1" t="e">
        <f t="shared" ca="1" si="118"/>
        <v>#N/A</v>
      </c>
      <c r="CO210" s="1" t="e">
        <f t="shared" ca="1" si="119"/>
        <v>#N/A</v>
      </c>
      <c r="CP210" s="1" t="e">
        <f t="shared" ca="1" si="120"/>
        <v>#N/A</v>
      </c>
      <c r="CQ210" s="1" t="e">
        <f t="shared" ca="1" si="121"/>
        <v>#N/A</v>
      </c>
      <c r="CR210" s="1" t="e">
        <f t="shared" ca="1" si="122"/>
        <v>#N/A</v>
      </c>
      <c r="CS210" s="1" t="e">
        <f t="shared" ca="1" si="123"/>
        <v>#N/A</v>
      </c>
      <c r="CU210" s="1" t="e">
        <f t="shared" ca="1" si="138"/>
        <v>#N/A</v>
      </c>
      <c r="CV210" s="1" t="e">
        <f t="shared" ca="1" si="124"/>
        <v>#N/A</v>
      </c>
      <c r="CW210" s="1" t="e">
        <f t="shared" ca="1" si="125"/>
        <v>#N/A</v>
      </c>
      <c r="CX210" s="1" t="e">
        <f t="shared" ca="1" si="126"/>
        <v>#N/A</v>
      </c>
      <c r="DI210" s="1" t="str">
        <f>IFERROR(IF(FIND(1920,Table1[Date 10s]),ROW()),"")</f>
        <v/>
      </c>
      <c r="DJ210" s="1" t="str">
        <f t="shared" ca="1" si="127"/>
        <v/>
      </c>
      <c r="DM210" s="1" t="str">
        <f>IFERROR(IF(FIND(1930,Table1[Date 10s]),ROW()),"")</f>
        <v/>
      </c>
      <c r="DN210" s="1" t="str">
        <f t="shared" ca="1" si="128"/>
        <v/>
      </c>
      <c r="DQ210" s="1" t="str">
        <f>IFERROR(IF(FIND(1940,Table1[Date 10s]),ROW()),"")</f>
        <v/>
      </c>
      <c r="DR210" s="1" t="str">
        <f t="shared" ca="1" si="129"/>
        <v/>
      </c>
      <c r="DU210" s="1" t="str">
        <f>IFERROR(IF(FIND(1950,Table1[Date 10s]),ROW()),"")</f>
        <v/>
      </c>
      <c r="DV210" s="1" t="str">
        <f t="shared" ca="1" si="130"/>
        <v/>
      </c>
      <c r="DY210" s="1" t="str">
        <f>IFERROR(IF(FIND(1960,Table1[Date 10s]),ROW()),"")</f>
        <v/>
      </c>
      <c r="DZ210" s="1" t="str">
        <f t="shared" ca="1" si="131"/>
        <v/>
      </c>
      <c r="EC210" s="1" t="str">
        <f>IFERROR(IF(FIND(1970,Table1[Date 10s]),ROW()),"")</f>
        <v/>
      </c>
      <c r="ED210" s="1" t="str">
        <f t="shared" ca="1" si="132"/>
        <v/>
      </c>
      <c r="EG210" s="1" t="str">
        <f>IFERROR(IF(FIND(1980,Table1[Date 10s]),ROW()),"")</f>
        <v/>
      </c>
      <c r="EH210" s="1" t="str">
        <f t="shared" ca="1" si="133"/>
        <v/>
      </c>
      <c r="EK210" s="1">
        <f>IFERROR(IF(FIND(1990,Table1[Date 10s]),ROW()),"")</f>
        <v>210</v>
      </c>
      <c r="EL210" s="1" t="str">
        <f t="shared" ca="1" si="134"/>
        <v/>
      </c>
      <c r="EO210" s="1" t="str">
        <f>IFERROR(IF(FIND(2000,Table1[Date 10s]),ROW()),"")</f>
        <v/>
      </c>
      <c r="EP210" s="1" t="str">
        <f t="shared" ca="1" si="135"/>
        <v/>
      </c>
      <c r="ES210" s="1" t="str">
        <f>IFERROR(IF(FIND(2010,Table1[Date 10s]),ROW()),"")</f>
        <v/>
      </c>
      <c r="ET210" s="1" t="str">
        <f t="shared" ca="1" si="136"/>
        <v/>
      </c>
      <c r="EU210" s="1"/>
    </row>
    <row r="211" spans="1:151">
      <c r="A211" s="1">
        <v>210</v>
      </c>
      <c r="B211" s="1">
        <v>8</v>
      </c>
      <c r="C211" s="1" t="s">
        <v>504</v>
      </c>
      <c r="D211" s="1" t="s">
        <v>505</v>
      </c>
      <c r="E211" s="1">
        <v>1953</v>
      </c>
      <c r="F211" s="1">
        <v>1950</v>
      </c>
      <c r="G211" s="1">
        <v>1950</v>
      </c>
      <c r="H211" s="1" t="s">
        <v>506</v>
      </c>
      <c r="I211" s="2">
        <v>33518</v>
      </c>
      <c r="K211" s="1">
        <f t="shared" si="114"/>
        <v>8</v>
      </c>
      <c r="L211" s="3">
        <f>Table1[[#This Row],[Votes]]</f>
        <v>33518</v>
      </c>
      <c r="CI211" s="1" t="str">
        <f>IFERROR(IF(FIND($CH$2,Table1[Date5s]),ROW()),"")</f>
        <v/>
      </c>
      <c r="CJ211" s="1" t="e">
        <f t="shared" si="137"/>
        <v>#N/A</v>
      </c>
      <c r="CK211" s="1" t="e">
        <f t="shared" ca="1" si="115"/>
        <v>#N/A</v>
      </c>
      <c r="CL211" s="1" t="e">
        <f t="shared" ca="1" si="116"/>
        <v>#N/A</v>
      </c>
      <c r="CM211" s="1" t="e">
        <f t="shared" ca="1" si="117"/>
        <v>#N/A</v>
      </c>
      <c r="CN211" s="1" t="e">
        <f t="shared" ca="1" si="118"/>
        <v>#N/A</v>
      </c>
      <c r="CO211" s="1" t="e">
        <f t="shared" ca="1" si="119"/>
        <v>#N/A</v>
      </c>
      <c r="CP211" s="1" t="e">
        <f t="shared" ca="1" si="120"/>
        <v>#N/A</v>
      </c>
      <c r="CQ211" s="1" t="e">
        <f t="shared" ca="1" si="121"/>
        <v>#N/A</v>
      </c>
      <c r="CR211" s="1" t="e">
        <f t="shared" ca="1" si="122"/>
        <v>#N/A</v>
      </c>
      <c r="CS211" s="1" t="e">
        <f t="shared" ca="1" si="123"/>
        <v>#N/A</v>
      </c>
      <c r="CU211" s="1" t="e">
        <f t="shared" ca="1" si="138"/>
        <v>#N/A</v>
      </c>
      <c r="CV211" s="1" t="e">
        <f t="shared" ca="1" si="124"/>
        <v>#N/A</v>
      </c>
      <c r="CW211" s="1" t="e">
        <f t="shared" ca="1" si="125"/>
        <v>#N/A</v>
      </c>
      <c r="CX211" s="1" t="e">
        <f t="shared" ca="1" si="126"/>
        <v>#N/A</v>
      </c>
      <c r="DI211" s="1" t="str">
        <f>IFERROR(IF(FIND(1920,Table1[Date 10s]),ROW()),"")</f>
        <v/>
      </c>
      <c r="DJ211" s="1" t="str">
        <f t="shared" ca="1" si="127"/>
        <v/>
      </c>
      <c r="DM211" s="1" t="str">
        <f>IFERROR(IF(FIND(1930,Table1[Date 10s]),ROW()),"")</f>
        <v/>
      </c>
      <c r="DN211" s="1" t="str">
        <f t="shared" ca="1" si="128"/>
        <v/>
      </c>
      <c r="DQ211" s="1" t="str">
        <f>IFERROR(IF(FIND(1940,Table1[Date 10s]),ROW()),"")</f>
        <v/>
      </c>
      <c r="DR211" s="1" t="str">
        <f t="shared" ca="1" si="129"/>
        <v/>
      </c>
      <c r="DU211" s="1">
        <f>IFERROR(IF(FIND(1950,Table1[Date 10s]),ROW()),"")</f>
        <v>211</v>
      </c>
      <c r="DV211" s="1" t="str">
        <f t="shared" ca="1" si="130"/>
        <v/>
      </c>
      <c r="DY211" s="1" t="str">
        <f>IFERROR(IF(FIND(1960,Table1[Date 10s]),ROW()),"")</f>
        <v/>
      </c>
      <c r="DZ211" s="1" t="str">
        <f t="shared" ca="1" si="131"/>
        <v/>
      </c>
      <c r="EC211" s="1" t="str">
        <f>IFERROR(IF(FIND(1970,Table1[Date 10s]),ROW()),"")</f>
        <v/>
      </c>
      <c r="ED211" s="1" t="str">
        <f t="shared" ca="1" si="132"/>
        <v/>
      </c>
      <c r="EG211" s="1" t="str">
        <f>IFERROR(IF(FIND(1980,Table1[Date 10s]),ROW()),"")</f>
        <v/>
      </c>
      <c r="EH211" s="1" t="str">
        <f t="shared" ca="1" si="133"/>
        <v/>
      </c>
      <c r="EK211" s="1" t="str">
        <f>IFERROR(IF(FIND(1990,Table1[Date 10s]),ROW()),"")</f>
        <v/>
      </c>
      <c r="EL211" s="1" t="str">
        <f t="shared" ca="1" si="134"/>
        <v/>
      </c>
      <c r="EO211" s="1" t="str">
        <f>IFERROR(IF(FIND(2000,Table1[Date 10s]),ROW()),"")</f>
        <v/>
      </c>
      <c r="EP211" s="1" t="str">
        <f t="shared" ca="1" si="135"/>
        <v/>
      </c>
      <c r="ES211" s="1" t="str">
        <f>IFERROR(IF(FIND(2010,Table1[Date 10s]),ROW()),"")</f>
        <v/>
      </c>
      <c r="ET211" s="1" t="str">
        <f t="shared" ca="1" si="136"/>
        <v/>
      </c>
      <c r="EU211" s="1"/>
    </row>
    <row r="212" spans="1:151">
      <c r="A212" s="1">
        <v>211</v>
      </c>
      <c r="B212" s="1">
        <v>8</v>
      </c>
      <c r="C212" s="1" t="s">
        <v>507</v>
      </c>
      <c r="D212" s="1" t="s">
        <v>508</v>
      </c>
      <c r="E212" s="1">
        <v>1948</v>
      </c>
      <c r="F212" s="1">
        <v>1945</v>
      </c>
      <c r="G212" s="1">
        <v>1940</v>
      </c>
      <c r="H212" s="1" t="s">
        <v>209</v>
      </c>
      <c r="I212" s="2">
        <v>66041</v>
      </c>
      <c r="K212" s="1">
        <f t="shared" si="114"/>
        <v>8</v>
      </c>
      <c r="L212" s="3">
        <f>Table1[[#This Row],[Votes]]</f>
        <v>66041</v>
      </c>
      <c r="CI212" s="1" t="str">
        <f>IFERROR(IF(FIND($CH$2,Table1[Date5s]),ROW()),"")</f>
        <v/>
      </c>
      <c r="CJ212" s="1" t="e">
        <f t="shared" si="137"/>
        <v>#N/A</v>
      </c>
      <c r="CK212" s="1" t="e">
        <f t="shared" ca="1" si="115"/>
        <v>#N/A</v>
      </c>
      <c r="CL212" s="1" t="e">
        <f t="shared" ca="1" si="116"/>
        <v>#N/A</v>
      </c>
      <c r="CM212" s="1" t="e">
        <f t="shared" ca="1" si="117"/>
        <v>#N/A</v>
      </c>
      <c r="CN212" s="1" t="e">
        <f t="shared" ca="1" si="118"/>
        <v>#N/A</v>
      </c>
      <c r="CO212" s="1" t="e">
        <f t="shared" ca="1" si="119"/>
        <v>#N/A</v>
      </c>
      <c r="CP212" s="1" t="e">
        <f t="shared" ca="1" si="120"/>
        <v>#N/A</v>
      </c>
      <c r="CQ212" s="1" t="e">
        <f t="shared" ca="1" si="121"/>
        <v>#N/A</v>
      </c>
      <c r="CR212" s="1" t="e">
        <f t="shared" ca="1" si="122"/>
        <v>#N/A</v>
      </c>
      <c r="CS212" s="1" t="e">
        <f t="shared" ca="1" si="123"/>
        <v>#N/A</v>
      </c>
      <c r="CU212" s="1" t="e">
        <f t="shared" ca="1" si="138"/>
        <v>#N/A</v>
      </c>
      <c r="CV212" s="1" t="e">
        <f t="shared" ca="1" si="124"/>
        <v>#N/A</v>
      </c>
      <c r="CW212" s="1" t="e">
        <f t="shared" ca="1" si="125"/>
        <v>#N/A</v>
      </c>
      <c r="CX212" s="1" t="e">
        <f t="shared" ca="1" si="126"/>
        <v>#N/A</v>
      </c>
      <c r="DI212" s="1" t="str">
        <f>IFERROR(IF(FIND(1920,Table1[Date 10s]),ROW()),"")</f>
        <v/>
      </c>
      <c r="DJ212" s="1" t="str">
        <f t="shared" ca="1" si="127"/>
        <v/>
      </c>
      <c r="DM212" s="1" t="str">
        <f>IFERROR(IF(FIND(1930,Table1[Date 10s]),ROW()),"")</f>
        <v/>
      </c>
      <c r="DN212" s="1" t="str">
        <f t="shared" ca="1" si="128"/>
        <v/>
      </c>
      <c r="DQ212" s="1">
        <f>IFERROR(IF(FIND(1940,Table1[Date 10s]),ROW()),"")</f>
        <v>212</v>
      </c>
      <c r="DR212" s="1" t="str">
        <f t="shared" ca="1" si="129"/>
        <v/>
      </c>
      <c r="DU212" s="1" t="str">
        <f>IFERROR(IF(FIND(1950,Table1[Date 10s]),ROW()),"")</f>
        <v/>
      </c>
      <c r="DV212" s="1" t="str">
        <f t="shared" ca="1" si="130"/>
        <v/>
      </c>
      <c r="DY212" s="1" t="str">
        <f>IFERROR(IF(FIND(1960,Table1[Date 10s]),ROW()),"")</f>
        <v/>
      </c>
      <c r="DZ212" s="1" t="str">
        <f t="shared" ca="1" si="131"/>
        <v/>
      </c>
      <c r="EC212" s="1" t="str">
        <f>IFERROR(IF(FIND(1970,Table1[Date 10s]),ROW()),"")</f>
        <v/>
      </c>
      <c r="ED212" s="1" t="str">
        <f t="shared" ca="1" si="132"/>
        <v/>
      </c>
      <c r="EG212" s="1" t="str">
        <f>IFERROR(IF(FIND(1980,Table1[Date 10s]),ROW()),"")</f>
        <v/>
      </c>
      <c r="EH212" s="1" t="str">
        <f t="shared" ca="1" si="133"/>
        <v/>
      </c>
      <c r="EK212" s="1" t="str">
        <f>IFERROR(IF(FIND(1990,Table1[Date 10s]),ROW()),"")</f>
        <v/>
      </c>
      <c r="EL212" s="1" t="str">
        <f t="shared" ca="1" si="134"/>
        <v/>
      </c>
      <c r="EO212" s="1" t="str">
        <f>IFERROR(IF(FIND(2000,Table1[Date 10s]),ROW()),"")</f>
        <v/>
      </c>
      <c r="EP212" s="1" t="str">
        <f t="shared" ca="1" si="135"/>
        <v/>
      </c>
      <c r="ES212" s="1" t="str">
        <f>IFERROR(IF(FIND(2010,Table1[Date 10s]),ROW()),"")</f>
        <v/>
      </c>
      <c r="ET212" s="1" t="str">
        <f t="shared" ca="1" si="136"/>
        <v/>
      </c>
      <c r="EU212" s="1"/>
    </row>
    <row r="213" spans="1:151">
      <c r="A213" s="1">
        <v>212</v>
      </c>
      <c r="B213" s="1">
        <v>8</v>
      </c>
      <c r="C213" s="1" t="s">
        <v>509</v>
      </c>
      <c r="D213" s="1" t="s">
        <v>510</v>
      </c>
      <c r="E213" s="1">
        <v>1969</v>
      </c>
      <c r="F213" s="1">
        <v>1965</v>
      </c>
      <c r="G213" s="1">
        <v>1960</v>
      </c>
      <c r="H213" s="1" t="s">
        <v>388</v>
      </c>
      <c r="I213" s="2">
        <v>51331</v>
      </c>
      <c r="K213" s="1">
        <f t="shared" si="114"/>
        <v>8</v>
      </c>
      <c r="L213" s="3">
        <f>Table1[[#This Row],[Votes]]</f>
        <v>51331</v>
      </c>
      <c r="CI213" s="1" t="str">
        <f>IFERROR(IF(FIND($CH$2,Table1[Date5s]),ROW()),"")</f>
        <v/>
      </c>
      <c r="CJ213" s="1" t="e">
        <f t="shared" si="137"/>
        <v>#N/A</v>
      </c>
      <c r="CK213" s="1" t="e">
        <f t="shared" ca="1" si="115"/>
        <v>#N/A</v>
      </c>
      <c r="CL213" s="1" t="e">
        <f t="shared" ca="1" si="116"/>
        <v>#N/A</v>
      </c>
      <c r="CM213" s="1" t="e">
        <f t="shared" ca="1" si="117"/>
        <v>#N/A</v>
      </c>
      <c r="CN213" s="1" t="e">
        <f t="shared" ca="1" si="118"/>
        <v>#N/A</v>
      </c>
      <c r="CO213" s="1" t="e">
        <f t="shared" ca="1" si="119"/>
        <v>#N/A</v>
      </c>
      <c r="CP213" s="1" t="e">
        <f t="shared" ca="1" si="120"/>
        <v>#N/A</v>
      </c>
      <c r="CQ213" s="1" t="e">
        <f t="shared" ca="1" si="121"/>
        <v>#N/A</v>
      </c>
      <c r="CR213" s="1" t="e">
        <f t="shared" ca="1" si="122"/>
        <v>#N/A</v>
      </c>
      <c r="CS213" s="1" t="e">
        <f t="shared" ca="1" si="123"/>
        <v>#N/A</v>
      </c>
      <c r="CU213" s="1" t="e">
        <f t="shared" ca="1" si="138"/>
        <v>#N/A</v>
      </c>
      <c r="CV213" s="1" t="e">
        <f t="shared" ca="1" si="124"/>
        <v>#N/A</v>
      </c>
      <c r="CW213" s="1" t="e">
        <f t="shared" ca="1" si="125"/>
        <v>#N/A</v>
      </c>
      <c r="CX213" s="1" t="e">
        <f t="shared" ca="1" si="126"/>
        <v>#N/A</v>
      </c>
      <c r="DI213" s="1" t="str">
        <f>IFERROR(IF(FIND(1920,Table1[Date 10s]),ROW()),"")</f>
        <v/>
      </c>
      <c r="DJ213" s="1" t="str">
        <f t="shared" ca="1" si="127"/>
        <v/>
      </c>
      <c r="DM213" s="1" t="str">
        <f>IFERROR(IF(FIND(1930,Table1[Date 10s]),ROW()),"")</f>
        <v/>
      </c>
      <c r="DN213" s="1" t="str">
        <f t="shared" ca="1" si="128"/>
        <v/>
      </c>
      <c r="DQ213" s="1" t="str">
        <f>IFERROR(IF(FIND(1940,Table1[Date 10s]),ROW()),"")</f>
        <v/>
      </c>
      <c r="DR213" s="1" t="str">
        <f t="shared" ca="1" si="129"/>
        <v/>
      </c>
      <c r="DU213" s="1" t="str">
        <f>IFERROR(IF(FIND(1950,Table1[Date 10s]),ROW()),"")</f>
        <v/>
      </c>
      <c r="DV213" s="1" t="str">
        <f t="shared" ca="1" si="130"/>
        <v/>
      </c>
      <c r="DY213" s="1">
        <f>IFERROR(IF(FIND(1960,Table1[Date 10s]),ROW()),"")</f>
        <v>213</v>
      </c>
      <c r="DZ213" s="1" t="str">
        <f t="shared" ca="1" si="131"/>
        <v/>
      </c>
      <c r="EC213" s="1" t="str">
        <f>IFERROR(IF(FIND(1970,Table1[Date 10s]),ROW()),"")</f>
        <v/>
      </c>
      <c r="ED213" s="1" t="str">
        <f t="shared" ca="1" si="132"/>
        <v/>
      </c>
      <c r="EG213" s="1" t="str">
        <f>IFERROR(IF(FIND(1980,Table1[Date 10s]),ROW()),"")</f>
        <v/>
      </c>
      <c r="EH213" s="1" t="str">
        <f t="shared" ca="1" si="133"/>
        <v/>
      </c>
      <c r="EK213" s="1" t="str">
        <f>IFERROR(IF(FIND(1990,Table1[Date 10s]),ROW()),"")</f>
        <v/>
      </c>
      <c r="EL213" s="1" t="str">
        <f t="shared" ca="1" si="134"/>
        <v/>
      </c>
      <c r="EO213" s="1" t="str">
        <f>IFERROR(IF(FIND(2000,Table1[Date 10s]),ROW()),"")</f>
        <v/>
      </c>
      <c r="EP213" s="1" t="str">
        <f t="shared" ca="1" si="135"/>
        <v/>
      </c>
      <c r="ES213" s="1" t="str">
        <f>IFERROR(IF(FIND(2010,Table1[Date 10s]),ROW()),"")</f>
        <v/>
      </c>
      <c r="ET213" s="1" t="str">
        <f t="shared" ca="1" si="136"/>
        <v/>
      </c>
      <c r="EU213" s="1"/>
    </row>
    <row r="214" spans="1:151">
      <c r="A214" s="1">
        <v>213</v>
      </c>
      <c r="B214" s="1">
        <v>8</v>
      </c>
      <c r="C214" s="1" t="s">
        <v>511</v>
      </c>
      <c r="D214" s="1" t="s">
        <v>512</v>
      </c>
      <c r="E214" s="1">
        <v>1975</v>
      </c>
      <c r="F214" s="1">
        <v>1975</v>
      </c>
      <c r="G214" s="1">
        <v>1970</v>
      </c>
      <c r="H214" s="1" t="s">
        <v>46</v>
      </c>
      <c r="I214" s="2">
        <v>69583</v>
      </c>
      <c r="K214" s="1">
        <f t="shared" si="114"/>
        <v>8</v>
      </c>
      <c r="L214" s="3">
        <f>Table1[[#This Row],[Votes]]</f>
        <v>69583</v>
      </c>
      <c r="CI214" s="1">
        <f>IFERROR(IF(FIND($CH$2,Table1[Date5s]),ROW()),"")</f>
        <v>214</v>
      </c>
      <c r="CJ214" s="1" t="e">
        <f t="shared" si="137"/>
        <v>#N/A</v>
      </c>
      <c r="CK214" s="1" t="e">
        <f t="shared" ca="1" si="115"/>
        <v>#N/A</v>
      </c>
      <c r="CL214" s="1" t="e">
        <f t="shared" ca="1" si="116"/>
        <v>#N/A</v>
      </c>
      <c r="CM214" s="1" t="e">
        <f t="shared" ca="1" si="117"/>
        <v>#N/A</v>
      </c>
      <c r="CN214" s="1" t="e">
        <f t="shared" ca="1" si="118"/>
        <v>#N/A</v>
      </c>
      <c r="CO214" s="1" t="e">
        <f t="shared" ca="1" si="119"/>
        <v>#N/A</v>
      </c>
      <c r="CP214" s="1" t="e">
        <f t="shared" ca="1" si="120"/>
        <v>#N/A</v>
      </c>
      <c r="CQ214" s="1" t="e">
        <f t="shared" ca="1" si="121"/>
        <v>#N/A</v>
      </c>
      <c r="CR214" s="1" t="e">
        <f t="shared" ca="1" si="122"/>
        <v>#N/A</v>
      </c>
      <c r="CS214" s="1" t="e">
        <f t="shared" ca="1" si="123"/>
        <v>#N/A</v>
      </c>
      <c r="CU214" s="1" t="e">
        <f t="shared" ca="1" si="138"/>
        <v>#N/A</v>
      </c>
      <c r="CV214" s="1" t="e">
        <f t="shared" ca="1" si="124"/>
        <v>#N/A</v>
      </c>
      <c r="CW214" s="1" t="e">
        <f t="shared" ca="1" si="125"/>
        <v>#N/A</v>
      </c>
      <c r="CX214" s="1" t="e">
        <f t="shared" ca="1" si="126"/>
        <v>#N/A</v>
      </c>
      <c r="DI214" s="1" t="str">
        <f>IFERROR(IF(FIND(1920,Table1[Date 10s]),ROW()),"")</f>
        <v/>
      </c>
      <c r="DJ214" s="1" t="str">
        <f t="shared" ca="1" si="127"/>
        <v/>
      </c>
      <c r="DM214" s="1" t="str">
        <f>IFERROR(IF(FIND(1930,Table1[Date 10s]),ROW()),"")</f>
        <v/>
      </c>
      <c r="DN214" s="1" t="str">
        <f t="shared" ca="1" si="128"/>
        <v/>
      </c>
      <c r="DQ214" s="1" t="str">
        <f>IFERROR(IF(FIND(1940,Table1[Date 10s]),ROW()),"")</f>
        <v/>
      </c>
      <c r="DR214" s="1" t="str">
        <f t="shared" ca="1" si="129"/>
        <v/>
      </c>
      <c r="DU214" s="1" t="str">
        <f>IFERROR(IF(FIND(1950,Table1[Date 10s]),ROW()),"")</f>
        <v/>
      </c>
      <c r="DV214" s="1" t="str">
        <f t="shared" ca="1" si="130"/>
        <v/>
      </c>
      <c r="DY214" s="1" t="str">
        <f>IFERROR(IF(FIND(1960,Table1[Date 10s]),ROW()),"")</f>
        <v/>
      </c>
      <c r="DZ214" s="1" t="str">
        <f t="shared" ca="1" si="131"/>
        <v/>
      </c>
      <c r="EC214" s="1">
        <f>IFERROR(IF(FIND(1970,Table1[Date 10s]),ROW()),"")</f>
        <v>214</v>
      </c>
      <c r="ED214" s="1" t="str">
        <f t="shared" ca="1" si="132"/>
        <v/>
      </c>
      <c r="EG214" s="1" t="str">
        <f>IFERROR(IF(FIND(1980,Table1[Date 10s]),ROW()),"")</f>
        <v/>
      </c>
      <c r="EH214" s="1" t="str">
        <f t="shared" ca="1" si="133"/>
        <v/>
      </c>
      <c r="EK214" s="1" t="str">
        <f>IFERROR(IF(FIND(1990,Table1[Date 10s]),ROW()),"")</f>
        <v/>
      </c>
      <c r="EL214" s="1" t="str">
        <f t="shared" ca="1" si="134"/>
        <v/>
      </c>
      <c r="EO214" s="1" t="str">
        <f>IFERROR(IF(FIND(2000,Table1[Date 10s]),ROW()),"")</f>
        <v/>
      </c>
      <c r="EP214" s="1" t="str">
        <f t="shared" ca="1" si="135"/>
        <v/>
      </c>
      <c r="ES214" s="1" t="str">
        <f>IFERROR(IF(FIND(2010,Table1[Date 10s]),ROW()),"")</f>
        <v/>
      </c>
      <c r="ET214" s="1" t="str">
        <f t="shared" ca="1" si="136"/>
        <v/>
      </c>
      <c r="EU214" s="1"/>
    </row>
    <row r="215" spans="1:151">
      <c r="A215" s="1">
        <v>214</v>
      </c>
      <c r="B215" s="1">
        <v>8</v>
      </c>
      <c r="C215" s="1" t="s">
        <v>513</v>
      </c>
      <c r="D215" s="1" t="s">
        <v>514</v>
      </c>
      <c r="E215" s="1">
        <v>2001</v>
      </c>
      <c r="F215" s="1">
        <v>2000</v>
      </c>
      <c r="G215" s="1">
        <v>2000</v>
      </c>
      <c r="H215" s="1" t="s">
        <v>43</v>
      </c>
      <c r="I215" s="2">
        <v>328336</v>
      </c>
      <c r="K215" s="1">
        <f t="shared" si="114"/>
        <v>8</v>
      </c>
      <c r="L215" s="3">
        <f>Table1[[#This Row],[Votes]]</f>
        <v>328336</v>
      </c>
      <c r="CI215" s="1" t="str">
        <f>IFERROR(IF(FIND($CH$2,Table1[Date5s]),ROW()),"")</f>
        <v/>
      </c>
      <c r="CJ215" s="1" t="e">
        <f t="shared" si="137"/>
        <v>#N/A</v>
      </c>
      <c r="CK215" s="1" t="e">
        <f t="shared" ca="1" si="115"/>
        <v>#N/A</v>
      </c>
      <c r="CL215" s="1" t="e">
        <f t="shared" ca="1" si="116"/>
        <v>#N/A</v>
      </c>
      <c r="CM215" s="1" t="e">
        <f t="shared" ca="1" si="117"/>
        <v>#N/A</v>
      </c>
      <c r="CN215" s="1" t="e">
        <f t="shared" ca="1" si="118"/>
        <v>#N/A</v>
      </c>
      <c r="CO215" s="1" t="e">
        <f t="shared" ca="1" si="119"/>
        <v>#N/A</v>
      </c>
      <c r="CP215" s="1" t="e">
        <f t="shared" ca="1" si="120"/>
        <v>#N/A</v>
      </c>
      <c r="CQ215" s="1" t="e">
        <f t="shared" ca="1" si="121"/>
        <v>#N/A</v>
      </c>
      <c r="CR215" s="1" t="e">
        <f t="shared" ca="1" si="122"/>
        <v>#N/A</v>
      </c>
      <c r="CS215" s="1" t="e">
        <f t="shared" ca="1" si="123"/>
        <v>#N/A</v>
      </c>
      <c r="CU215" s="1" t="e">
        <f t="shared" ca="1" si="138"/>
        <v>#N/A</v>
      </c>
      <c r="CV215" s="1" t="e">
        <f t="shared" ca="1" si="124"/>
        <v>#N/A</v>
      </c>
      <c r="CW215" s="1" t="e">
        <f t="shared" ca="1" si="125"/>
        <v>#N/A</v>
      </c>
      <c r="CX215" s="1" t="e">
        <f t="shared" ca="1" si="126"/>
        <v>#N/A</v>
      </c>
      <c r="DI215" s="1" t="str">
        <f>IFERROR(IF(FIND(1920,Table1[Date 10s]),ROW()),"")</f>
        <v/>
      </c>
      <c r="DJ215" s="1" t="str">
        <f t="shared" ca="1" si="127"/>
        <v/>
      </c>
      <c r="DM215" s="1" t="str">
        <f>IFERROR(IF(FIND(1930,Table1[Date 10s]),ROW()),"")</f>
        <v/>
      </c>
      <c r="DN215" s="1" t="str">
        <f t="shared" ca="1" si="128"/>
        <v/>
      </c>
      <c r="DQ215" s="1" t="str">
        <f>IFERROR(IF(FIND(1940,Table1[Date 10s]),ROW()),"")</f>
        <v/>
      </c>
      <c r="DR215" s="1" t="str">
        <f t="shared" ca="1" si="129"/>
        <v/>
      </c>
      <c r="DU215" s="1" t="str">
        <f>IFERROR(IF(FIND(1950,Table1[Date 10s]),ROW()),"")</f>
        <v/>
      </c>
      <c r="DV215" s="1" t="str">
        <f t="shared" ca="1" si="130"/>
        <v/>
      </c>
      <c r="DY215" s="1" t="str">
        <f>IFERROR(IF(FIND(1960,Table1[Date 10s]),ROW()),"")</f>
        <v/>
      </c>
      <c r="DZ215" s="1" t="str">
        <f t="shared" ca="1" si="131"/>
        <v/>
      </c>
      <c r="EC215" s="1" t="str">
        <f>IFERROR(IF(FIND(1970,Table1[Date 10s]),ROW()),"")</f>
        <v/>
      </c>
      <c r="ED215" s="1" t="str">
        <f t="shared" ca="1" si="132"/>
        <v/>
      </c>
      <c r="EG215" s="1" t="str">
        <f>IFERROR(IF(FIND(1980,Table1[Date 10s]),ROW()),"")</f>
        <v/>
      </c>
      <c r="EH215" s="1" t="str">
        <f t="shared" ca="1" si="133"/>
        <v/>
      </c>
      <c r="EK215" s="1" t="str">
        <f>IFERROR(IF(FIND(1990,Table1[Date 10s]),ROW()),"")</f>
        <v/>
      </c>
      <c r="EL215" s="1" t="str">
        <f t="shared" ca="1" si="134"/>
        <v/>
      </c>
      <c r="EO215" s="1">
        <f>IFERROR(IF(FIND(2000,Table1[Date 10s]),ROW()),"")</f>
        <v>215</v>
      </c>
      <c r="EP215" s="1" t="str">
        <f t="shared" ca="1" si="135"/>
        <v/>
      </c>
      <c r="ES215" s="1" t="str">
        <f>IFERROR(IF(FIND(2010,Table1[Date 10s]),ROW()),"")</f>
        <v/>
      </c>
      <c r="ET215" s="1" t="str">
        <f t="shared" ca="1" si="136"/>
        <v/>
      </c>
      <c r="EU215" s="1"/>
    </row>
    <row r="216" spans="1:151">
      <c r="A216" s="1">
        <v>215</v>
      </c>
      <c r="B216" s="1">
        <v>8</v>
      </c>
      <c r="C216" s="1" t="s">
        <v>515</v>
      </c>
      <c r="D216" s="1" t="s">
        <v>516</v>
      </c>
      <c r="E216" s="1">
        <v>1982</v>
      </c>
      <c r="F216" s="1">
        <v>1980</v>
      </c>
      <c r="G216" s="1">
        <v>1980</v>
      </c>
      <c r="H216" s="1" t="s">
        <v>325</v>
      </c>
      <c r="I216" s="2">
        <v>27430</v>
      </c>
      <c r="K216" s="1">
        <f t="shared" si="114"/>
        <v>8</v>
      </c>
      <c r="L216" s="3">
        <f>Table1[[#This Row],[Votes]]</f>
        <v>27430</v>
      </c>
      <c r="CI216" s="1" t="str">
        <f>IFERROR(IF(FIND($CH$2,Table1[Date5s]),ROW()),"")</f>
        <v/>
      </c>
      <c r="CJ216" s="1" t="e">
        <f t="shared" si="137"/>
        <v>#N/A</v>
      </c>
      <c r="CK216" s="1" t="e">
        <f t="shared" ca="1" si="115"/>
        <v>#N/A</v>
      </c>
      <c r="CL216" s="1" t="e">
        <f t="shared" ca="1" si="116"/>
        <v>#N/A</v>
      </c>
      <c r="CM216" s="1" t="e">
        <f t="shared" ca="1" si="117"/>
        <v>#N/A</v>
      </c>
      <c r="CN216" s="1" t="e">
        <f t="shared" ca="1" si="118"/>
        <v>#N/A</v>
      </c>
      <c r="CO216" s="1" t="e">
        <f t="shared" ca="1" si="119"/>
        <v>#N/A</v>
      </c>
      <c r="CP216" s="1" t="e">
        <f t="shared" ca="1" si="120"/>
        <v>#N/A</v>
      </c>
      <c r="CQ216" s="1" t="e">
        <f t="shared" ca="1" si="121"/>
        <v>#N/A</v>
      </c>
      <c r="CR216" s="1" t="e">
        <f t="shared" ca="1" si="122"/>
        <v>#N/A</v>
      </c>
      <c r="CS216" s="1" t="e">
        <f t="shared" ca="1" si="123"/>
        <v>#N/A</v>
      </c>
      <c r="CU216" s="1" t="e">
        <f t="shared" ca="1" si="138"/>
        <v>#N/A</v>
      </c>
      <c r="CV216" s="1" t="e">
        <f t="shared" ca="1" si="124"/>
        <v>#N/A</v>
      </c>
      <c r="CW216" s="1" t="e">
        <f t="shared" ca="1" si="125"/>
        <v>#N/A</v>
      </c>
      <c r="CX216" s="1" t="e">
        <f t="shared" ca="1" si="126"/>
        <v>#N/A</v>
      </c>
      <c r="DI216" s="1" t="str">
        <f>IFERROR(IF(FIND(1920,Table1[Date 10s]),ROW()),"")</f>
        <v/>
      </c>
      <c r="DJ216" s="1" t="str">
        <f t="shared" ca="1" si="127"/>
        <v/>
      </c>
      <c r="DM216" s="1" t="str">
        <f>IFERROR(IF(FIND(1930,Table1[Date 10s]),ROW()),"")</f>
        <v/>
      </c>
      <c r="DN216" s="1" t="str">
        <f t="shared" ca="1" si="128"/>
        <v/>
      </c>
      <c r="DQ216" s="1" t="str">
        <f>IFERROR(IF(FIND(1940,Table1[Date 10s]),ROW()),"")</f>
        <v/>
      </c>
      <c r="DR216" s="1" t="str">
        <f t="shared" ca="1" si="129"/>
        <v/>
      </c>
      <c r="DU216" s="1" t="str">
        <f>IFERROR(IF(FIND(1950,Table1[Date 10s]),ROW()),"")</f>
        <v/>
      </c>
      <c r="DV216" s="1" t="str">
        <f t="shared" ca="1" si="130"/>
        <v/>
      </c>
      <c r="DY216" s="1" t="str">
        <f>IFERROR(IF(FIND(1960,Table1[Date 10s]),ROW()),"")</f>
        <v/>
      </c>
      <c r="DZ216" s="1" t="str">
        <f t="shared" ca="1" si="131"/>
        <v/>
      </c>
      <c r="EC216" s="1" t="str">
        <f>IFERROR(IF(FIND(1970,Table1[Date 10s]),ROW()),"")</f>
        <v/>
      </c>
      <c r="ED216" s="1" t="str">
        <f t="shared" ca="1" si="132"/>
        <v/>
      </c>
      <c r="EG216" s="1">
        <f>IFERROR(IF(FIND(1980,Table1[Date 10s]),ROW()),"")</f>
        <v>216</v>
      </c>
      <c r="EH216" s="1" t="str">
        <f t="shared" ca="1" si="133"/>
        <v/>
      </c>
      <c r="EK216" s="1" t="str">
        <f>IFERROR(IF(FIND(1990,Table1[Date 10s]),ROW()),"")</f>
        <v/>
      </c>
      <c r="EL216" s="1" t="str">
        <f t="shared" ca="1" si="134"/>
        <v/>
      </c>
      <c r="EO216" s="1" t="str">
        <f>IFERROR(IF(FIND(2000,Table1[Date 10s]),ROW()),"")</f>
        <v/>
      </c>
      <c r="EP216" s="1" t="str">
        <f t="shared" ca="1" si="135"/>
        <v/>
      </c>
      <c r="ES216" s="1" t="str">
        <f>IFERROR(IF(FIND(2010,Table1[Date 10s]),ROW()),"")</f>
        <v/>
      </c>
      <c r="ET216" s="1" t="str">
        <f t="shared" ca="1" si="136"/>
        <v/>
      </c>
      <c r="EU216" s="1"/>
    </row>
    <row r="217" spans="1:151">
      <c r="A217" s="1">
        <v>216</v>
      </c>
      <c r="B217" s="1">
        <v>8</v>
      </c>
      <c r="C217" s="1" t="s">
        <v>517</v>
      </c>
      <c r="D217" s="1" t="s">
        <v>518</v>
      </c>
      <c r="E217" s="1">
        <v>2002</v>
      </c>
      <c r="F217" s="1">
        <v>2000</v>
      </c>
      <c r="G217" s="1">
        <v>2000</v>
      </c>
      <c r="H217" s="1" t="s">
        <v>65</v>
      </c>
      <c r="I217" s="2">
        <v>63858</v>
      </c>
      <c r="K217" s="1">
        <f t="shared" si="114"/>
        <v>8</v>
      </c>
      <c r="L217" s="3">
        <f>Table1[[#This Row],[Votes]]</f>
        <v>63858</v>
      </c>
      <c r="CI217" s="1" t="str">
        <f>IFERROR(IF(FIND($CH$2,Table1[Date5s]),ROW()),"")</f>
        <v/>
      </c>
      <c r="CJ217" s="1" t="e">
        <f t="shared" si="137"/>
        <v>#N/A</v>
      </c>
      <c r="CK217" s="1" t="e">
        <f t="shared" ca="1" si="115"/>
        <v>#N/A</v>
      </c>
      <c r="CL217" s="1" t="e">
        <f t="shared" ca="1" si="116"/>
        <v>#N/A</v>
      </c>
      <c r="CM217" s="1" t="e">
        <f t="shared" ca="1" si="117"/>
        <v>#N/A</v>
      </c>
      <c r="CN217" s="1" t="e">
        <f t="shared" ca="1" si="118"/>
        <v>#N/A</v>
      </c>
      <c r="CO217" s="1" t="e">
        <f t="shared" ca="1" si="119"/>
        <v>#N/A</v>
      </c>
      <c r="CP217" s="1" t="e">
        <f t="shared" ca="1" si="120"/>
        <v>#N/A</v>
      </c>
      <c r="CQ217" s="1" t="e">
        <f t="shared" ca="1" si="121"/>
        <v>#N/A</v>
      </c>
      <c r="CR217" s="1" t="e">
        <f t="shared" ca="1" si="122"/>
        <v>#N/A</v>
      </c>
      <c r="CS217" s="1" t="e">
        <f t="shared" ca="1" si="123"/>
        <v>#N/A</v>
      </c>
      <c r="CU217" s="1" t="e">
        <f t="shared" ca="1" si="138"/>
        <v>#N/A</v>
      </c>
      <c r="CV217" s="1" t="e">
        <f t="shared" ca="1" si="124"/>
        <v>#N/A</v>
      </c>
      <c r="CW217" s="1" t="e">
        <f t="shared" ca="1" si="125"/>
        <v>#N/A</v>
      </c>
      <c r="CX217" s="1" t="e">
        <f t="shared" ca="1" si="126"/>
        <v>#N/A</v>
      </c>
      <c r="DI217" s="1" t="str">
        <f>IFERROR(IF(FIND(1920,Table1[Date 10s]),ROW()),"")</f>
        <v/>
      </c>
      <c r="DJ217" s="1" t="str">
        <f t="shared" ca="1" si="127"/>
        <v/>
      </c>
      <c r="DM217" s="1" t="str">
        <f>IFERROR(IF(FIND(1930,Table1[Date 10s]),ROW()),"")</f>
        <v/>
      </c>
      <c r="DN217" s="1" t="str">
        <f t="shared" ca="1" si="128"/>
        <v/>
      </c>
      <c r="DQ217" s="1" t="str">
        <f>IFERROR(IF(FIND(1940,Table1[Date 10s]),ROW()),"")</f>
        <v/>
      </c>
      <c r="DR217" s="1" t="str">
        <f t="shared" ca="1" si="129"/>
        <v/>
      </c>
      <c r="DU217" s="1" t="str">
        <f>IFERROR(IF(FIND(1950,Table1[Date 10s]),ROW()),"")</f>
        <v/>
      </c>
      <c r="DV217" s="1" t="str">
        <f t="shared" ca="1" si="130"/>
        <v/>
      </c>
      <c r="DY217" s="1" t="str">
        <f>IFERROR(IF(FIND(1960,Table1[Date 10s]),ROW()),"")</f>
        <v/>
      </c>
      <c r="DZ217" s="1" t="str">
        <f t="shared" ca="1" si="131"/>
        <v/>
      </c>
      <c r="EC217" s="1" t="str">
        <f>IFERROR(IF(FIND(1970,Table1[Date 10s]),ROW()),"")</f>
        <v/>
      </c>
      <c r="ED217" s="1" t="str">
        <f t="shared" ca="1" si="132"/>
        <v/>
      </c>
      <c r="EG217" s="1" t="str">
        <f>IFERROR(IF(FIND(1980,Table1[Date 10s]),ROW()),"")</f>
        <v/>
      </c>
      <c r="EH217" s="1" t="str">
        <f t="shared" ca="1" si="133"/>
        <v/>
      </c>
      <c r="EK217" s="1" t="str">
        <f>IFERROR(IF(FIND(1990,Table1[Date 10s]),ROW()),"")</f>
        <v/>
      </c>
      <c r="EL217" s="1" t="str">
        <f t="shared" ca="1" si="134"/>
        <v/>
      </c>
      <c r="EO217" s="1">
        <f>IFERROR(IF(FIND(2000,Table1[Date 10s]),ROW()),"")</f>
        <v>217</v>
      </c>
      <c r="EP217" s="1" t="str">
        <f t="shared" ca="1" si="135"/>
        <v/>
      </c>
      <c r="ES217" s="1" t="str">
        <f>IFERROR(IF(FIND(2010,Table1[Date 10s]),ROW()),"")</f>
        <v/>
      </c>
      <c r="ET217" s="1" t="str">
        <f t="shared" ca="1" si="136"/>
        <v/>
      </c>
      <c r="EU217" s="1"/>
    </row>
    <row r="218" spans="1:151">
      <c r="A218" s="1">
        <v>217</v>
      </c>
      <c r="B218" s="1">
        <v>8</v>
      </c>
      <c r="C218" s="1" t="s">
        <v>519</v>
      </c>
      <c r="D218" s="1" t="s">
        <v>520</v>
      </c>
      <c r="E218" s="1">
        <v>1998</v>
      </c>
      <c r="F218" s="1">
        <v>1995</v>
      </c>
      <c r="G218" s="1">
        <v>1990</v>
      </c>
      <c r="H218" s="1" t="s">
        <v>100</v>
      </c>
      <c r="I218" s="2">
        <v>407875</v>
      </c>
      <c r="K218" s="1">
        <f t="shared" si="114"/>
        <v>8</v>
      </c>
      <c r="L218" s="3">
        <f>Table1[[#This Row],[Votes]]</f>
        <v>407875</v>
      </c>
      <c r="CI218" s="1" t="str">
        <f>IFERROR(IF(FIND($CH$2,Table1[Date5s]),ROW()),"")</f>
        <v/>
      </c>
      <c r="CJ218" s="1" t="e">
        <f t="shared" si="137"/>
        <v>#N/A</v>
      </c>
      <c r="CK218" s="1" t="e">
        <f t="shared" ca="1" si="115"/>
        <v>#N/A</v>
      </c>
      <c r="CL218" s="1" t="e">
        <f t="shared" ca="1" si="116"/>
        <v>#N/A</v>
      </c>
      <c r="CM218" s="1" t="e">
        <f t="shared" ca="1" si="117"/>
        <v>#N/A</v>
      </c>
      <c r="CN218" s="1" t="e">
        <f t="shared" ca="1" si="118"/>
        <v>#N/A</v>
      </c>
      <c r="CO218" s="1" t="e">
        <f t="shared" ca="1" si="119"/>
        <v>#N/A</v>
      </c>
      <c r="CP218" s="1" t="e">
        <f t="shared" ca="1" si="120"/>
        <v>#N/A</v>
      </c>
      <c r="CQ218" s="1" t="e">
        <f t="shared" ca="1" si="121"/>
        <v>#N/A</v>
      </c>
      <c r="CR218" s="1" t="e">
        <f t="shared" ca="1" si="122"/>
        <v>#N/A</v>
      </c>
      <c r="CS218" s="1" t="e">
        <f t="shared" ca="1" si="123"/>
        <v>#N/A</v>
      </c>
      <c r="CU218" s="1" t="e">
        <f t="shared" ca="1" si="138"/>
        <v>#N/A</v>
      </c>
      <c r="CV218" s="1" t="e">
        <f t="shared" ca="1" si="124"/>
        <v>#N/A</v>
      </c>
      <c r="CW218" s="1" t="e">
        <f t="shared" ca="1" si="125"/>
        <v>#N/A</v>
      </c>
      <c r="CX218" s="1" t="e">
        <f t="shared" ca="1" si="126"/>
        <v>#N/A</v>
      </c>
      <c r="DI218" s="1" t="str">
        <f>IFERROR(IF(FIND(1920,Table1[Date 10s]),ROW()),"")</f>
        <v/>
      </c>
      <c r="DJ218" s="1" t="str">
        <f t="shared" ca="1" si="127"/>
        <v/>
      </c>
      <c r="DM218" s="1" t="str">
        <f>IFERROR(IF(FIND(1930,Table1[Date 10s]),ROW()),"")</f>
        <v/>
      </c>
      <c r="DN218" s="1" t="str">
        <f t="shared" ca="1" si="128"/>
        <v/>
      </c>
      <c r="DQ218" s="1" t="str">
        <f>IFERROR(IF(FIND(1940,Table1[Date 10s]),ROW()),"")</f>
        <v/>
      </c>
      <c r="DR218" s="1" t="str">
        <f t="shared" ca="1" si="129"/>
        <v/>
      </c>
      <c r="DU218" s="1" t="str">
        <f>IFERROR(IF(FIND(1950,Table1[Date 10s]),ROW()),"")</f>
        <v/>
      </c>
      <c r="DV218" s="1" t="str">
        <f t="shared" ca="1" si="130"/>
        <v/>
      </c>
      <c r="DY218" s="1" t="str">
        <f>IFERROR(IF(FIND(1960,Table1[Date 10s]),ROW()),"")</f>
        <v/>
      </c>
      <c r="DZ218" s="1" t="str">
        <f t="shared" ca="1" si="131"/>
        <v/>
      </c>
      <c r="EC218" s="1" t="str">
        <f>IFERROR(IF(FIND(1970,Table1[Date 10s]),ROW()),"")</f>
        <v/>
      </c>
      <c r="ED218" s="1" t="str">
        <f t="shared" ca="1" si="132"/>
        <v/>
      </c>
      <c r="EG218" s="1" t="str">
        <f>IFERROR(IF(FIND(1980,Table1[Date 10s]),ROW()),"")</f>
        <v/>
      </c>
      <c r="EH218" s="1" t="str">
        <f t="shared" ca="1" si="133"/>
        <v/>
      </c>
      <c r="EK218" s="1">
        <f>IFERROR(IF(FIND(1990,Table1[Date 10s]),ROW()),"")</f>
        <v>218</v>
      </c>
      <c r="EL218" s="1" t="str">
        <f t="shared" ca="1" si="134"/>
        <v/>
      </c>
      <c r="EO218" s="1" t="str">
        <f>IFERROR(IF(FIND(2000,Table1[Date 10s]),ROW()),"")</f>
        <v/>
      </c>
      <c r="EP218" s="1" t="str">
        <f t="shared" ca="1" si="135"/>
        <v/>
      </c>
      <c r="ES218" s="1" t="str">
        <f>IFERROR(IF(FIND(2010,Table1[Date 10s]),ROW()),"")</f>
        <v/>
      </c>
      <c r="ET218" s="1" t="str">
        <f t="shared" ca="1" si="136"/>
        <v/>
      </c>
      <c r="EU218" s="1"/>
    </row>
    <row r="219" spans="1:151">
      <c r="A219" s="1">
        <v>218</v>
      </c>
      <c r="B219" s="1">
        <v>8</v>
      </c>
      <c r="C219" s="1" t="s">
        <v>521</v>
      </c>
      <c r="D219" s="1" t="s">
        <v>522</v>
      </c>
      <c r="E219" s="1">
        <v>1953</v>
      </c>
      <c r="F219" s="1">
        <v>1950</v>
      </c>
      <c r="G219" s="1">
        <v>1950</v>
      </c>
      <c r="H219" s="1" t="s">
        <v>506</v>
      </c>
      <c r="I219" s="2">
        <v>63443</v>
      </c>
      <c r="K219" s="1">
        <f t="shared" si="114"/>
        <v>8</v>
      </c>
      <c r="L219" s="3">
        <f>Table1[[#This Row],[Votes]]</f>
        <v>63443</v>
      </c>
      <c r="CI219" s="1" t="str">
        <f>IFERROR(IF(FIND($CH$2,Table1[Date5s]),ROW()),"")</f>
        <v/>
      </c>
      <c r="CJ219" s="1" t="e">
        <f t="shared" si="137"/>
        <v>#N/A</v>
      </c>
      <c r="CK219" s="1" t="e">
        <f t="shared" ca="1" si="115"/>
        <v>#N/A</v>
      </c>
      <c r="CL219" s="1" t="e">
        <f t="shared" ca="1" si="116"/>
        <v>#N/A</v>
      </c>
      <c r="CM219" s="1" t="e">
        <f t="shared" ca="1" si="117"/>
        <v>#N/A</v>
      </c>
      <c r="CN219" s="1" t="e">
        <f t="shared" ca="1" si="118"/>
        <v>#N/A</v>
      </c>
      <c r="CO219" s="1" t="e">
        <f t="shared" ca="1" si="119"/>
        <v>#N/A</v>
      </c>
      <c r="CP219" s="1" t="e">
        <f t="shared" ca="1" si="120"/>
        <v>#N/A</v>
      </c>
      <c r="CQ219" s="1" t="e">
        <f t="shared" ca="1" si="121"/>
        <v>#N/A</v>
      </c>
      <c r="CR219" s="1" t="e">
        <f t="shared" ca="1" si="122"/>
        <v>#N/A</v>
      </c>
      <c r="CS219" s="1" t="e">
        <f t="shared" ca="1" si="123"/>
        <v>#N/A</v>
      </c>
      <c r="CU219" s="1" t="e">
        <f t="shared" ca="1" si="138"/>
        <v>#N/A</v>
      </c>
      <c r="CV219" s="1" t="e">
        <f t="shared" ca="1" si="124"/>
        <v>#N/A</v>
      </c>
      <c r="CW219" s="1" t="e">
        <f t="shared" ca="1" si="125"/>
        <v>#N/A</v>
      </c>
      <c r="CX219" s="1" t="e">
        <f t="shared" ca="1" si="126"/>
        <v>#N/A</v>
      </c>
      <c r="DI219" s="1" t="str">
        <f>IFERROR(IF(FIND(1920,Table1[Date 10s]),ROW()),"")</f>
        <v/>
      </c>
      <c r="DJ219" s="1" t="str">
        <f t="shared" ca="1" si="127"/>
        <v/>
      </c>
      <c r="DM219" s="1" t="str">
        <f>IFERROR(IF(FIND(1930,Table1[Date 10s]),ROW()),"")</f>
        <v/>
      </c>
      <c r="DN219" s="1" t="str">
        <f t="shared" ca="1" si="128"/>
        <v/>
      </c>
      <c r="DQ219" s="1" t="str">
        <f>IFERROR(IF(FIND(1940,Table1[Date 10s]),ROW()),"")</f>
        <v/>
      </c>
      <c r="DR219" s="1" t="str">
        <f t="shared" ca="1" si="129"/>
        <v/>
      </c>
      <c r="DU219" s="1">
        <f>IFERROR(IF(FIND(1950,Table1[Date 10s]),ROW()),"")</f>
        <v>219</v>
      </c>
      <c r="DV219" s="1" t="str">
        <f t="shared" ca="1" si="130"/>
        <v/>
      </c>
      <c r="DY219" s="1" t="str">
        <f>IFERROR(IF(FIND(1960,Table1[Date 10s]),ROW()),"")</f>
        <v/>
      </c>
      <c r="DZ219" s="1" t="str">
        <f t="shared" ca="1" si="131"/>
        <v/>
      </c>
      <c r="EC219" s="1" t="str">
        <f>IFERROR(IF(FIND(1970,Table1[Date 10s]),ROW()),"")</f>
        <v/>
      </c>
      <c r="ED219" s="1" t="str">
        <f t="shared" ca="1" si="132"/>
        <v/>
      </c>
      <c r="EG219" s="1" t="str">
        <f>IFERROR(IF(FIND(1980,Table1[Date 10s]),ROW()),"")</f>
        <v/>
      </c>
      <c r="EH219" s="1" t="str">
        <f t="shared" ca="1" si="133"/>
        <v/>
      </c>
      <c r="EK219" s="1" t="str">
        <f>IFERROR(IF(FIND(1990,Table1[Date 10s]),ROW()),"")</f>
        <v/>
      </c>
      <c r="EL219" s="1" t="str">
        <f t="shared" ca="1" si="134"/>
        <v/>
      </c>
      <c r="EO219" s="1" t="str">
        <f>IFERROR(IF(FIND(2000,Table1[Date 10s]),ROW()),"")</f>
        <v/>
      </c>
      <c r="EP219" s="1" t="str">
        <f t="shared" ca="1" si="135"/>
        <v/>
      </c>
      <c r="ES219" s="1" t="str">
        <f>IFERROR(IF(FIND(2010,Table1[Date 10s]),ROW()),"")</f>
        <v/>
      </c>
      <c r="ET219" s="1" t="str">
        <f t="shared" ca="1" si="136"/>
        <v/>
      </c>
      <c r="EU219" s="1"/>
    </row>
    <row r="220" spans="1:151">
      <c r="A220" s="1">
        <v>219</v>
      </c>
      <c r="B220" s="1">
        <v>8</v>
      </c>
      <c r="C220" s="1" t="s">
        <v>523</v>
      </c>
      <c r="D220" s="1" t="s">
        <v>524</v>
      </c>
      <c r="E220" s="1">
        <v>2012</v>
      </c>
      <c r="F220" s="1">
        <v>2010</v>
      </c>
      <c r="G220" s="1">
        <v>2010</v>
      </c>
      <c r="H220" s="1" t="s">
        <v>157</v>
      </c>
      <c r="I220" s="2">
        <v>246325</v>
      </c>
      <c r="K220" s="1">
        <f t="shared" si="114"/>
        <v>8</v>
      </c>
      <c r="L220" s="3">
        <f>Table1[[#This Row],[Votes]]</f>
        <v>246325</v>
      </c>
      <c r="CI220" s="1" t="str">
        <f>IFERROR(IF(FIND($CH$2,Table1[Date5s]),ROW()),"")</f>
        <v/>
      </c>
      <c r="CJ220" s="1" t="e">
        <f t="shared" si="137"/>
        <v>#N/A</v>
      </c>
      <c r="CK220" s="1" t="e">
        <f t="shared" ca="1" si="115"/>
        <v>#N/A</v>
      </c>
      <c r="CL220" s="1" t="e">
        <f t="shared" ca="1" si="116"/>
        <v>#N/A</v>
      </c>
      <c r="CM220" s="1" t="e">
        <f t="shared" ca="1" si="117"/>
        <v>#N/A</v>
      </c>
      <c r="CN220" s="1" t="e">
        <f t="shared" ca="1" si="118"/>
        <v>#N/A</v>
      </c>
      <c r="CO220" s="1" t="e">
        <f t="shared" ca="1" si="119"/>
        <v>#N/A</v>
      </c>
      <c r="CP220" s="1" t="e">
        <f t="shared" ca="1" si="120"/>
        <v>#N/A</v>
      </c>
      <c r="CQ220" s="1" t="e">
        <f t="shared" ca="1" si="121"/>
        <v>#N/A</v>
      </c>
      <c r="CR220" s="1" t="e">
        <f t="shared" ca="1" si="122"/>
        <v>#N/A</v>
      </c>
      <c r="CS220" s="1" t="e">
        <f t="shared" ca="1" si="123"/>
        <v>#N/A</v>
      </c>
      <c r="CU220" s="1" t="e">
        <f t="shared" ca="1" si="138"/>
        <v>#N/A</v>
      </c>
      <c r="CV220" s="1" t="e">
        <f t="shared" ca="1" si="124"/>
        <v>#N/A</v>
      </c>
      <c r="CW220" s="1" t="e">
        <f t="shared" ca="1" si="125"/>
        <v>#N/A</v>
      </c>
      <c r="CX220" s="1" t="e">
        <f t="shared" ca="1" si="126"/>
        <v>#N/A</v>
      </c>
      <c r="DI220" s="1" t="str">
        <f>IFERROR(IF(FIND(1920,Table1[Date 10s]),ROW()),"")</f>
        <v/>
      </c>
      <c r="DJ220" s="1" t="str">
        <f t="shared" ca="1" si="127"/>
        <v/>
      </c>
      <c r="DM220" s="1" t="str">
        <f>IFERROR(IF(FIND(1930,Table1[Date 10s]),ROW()),"")</f>
        <v/>
      </c>
      <c r="DN220" s="1" t="str">
        <f t="shared" ca="1" si="128"/>
        <v/>
      </c>
      <c r="DQ220" s="1" t="str">
        <f>IFERROR(IF(FIND(1940,Table1[Date 10s]),ROW()),"")</f>
        <v/>
      </c>
      <c r="DR220" s="1" t="str">
        <f t="shared" ca="1" si="129"/>
        <v/>
      </c>
      <c r="DU220" s="1" t="str">
        <f>IFERROR(IF(FIND(1950,Table1[Date 10s]),ROW()),"")</f>
        <v/>
      </c>
      <c r="DV220" s="1" t="str">
        <f t="shared" ca="1" si="130"/>
        <v/>
      </c>
      <c r="DY220" s="1" t="str">
        <f>IFERROR(IF(FIND(1960,Table1[Date 10s]),ROW()),"")</f>
        <v/>
      </c>
      <c r="DZ220" s="1" t="str">
        <f t="shared" ca="1" si="131"/>
        <v/>
      </c>
      <c r="EC220" s="1" t="str">
        <f>IFERROR(IF(FIND(1970,Table1[Date 10s]),ROW()),"")</f>
        <v/>
      </c>
      <c r="ED220" s="1" t="str">
        <f t="shared" ca="1" si="132"/>
        <v/>
      </c>
      <c r="EG220" s="1" t="str">
        <f>IFERROR(IF(FIND(1980,Table1[Date 10s]),ROW()),"")</f>
        <v/>
      </c>
      <c r="EH220" s="1" t="str">
        <f t="shared" ca="1" si="133"/>
        <v/>
      </c>
      <c r="EK220" s="1" t="str">
        <f>IFERROR(IF(FIND(1990,Table1[Date 10s]),ROW()),"")</f>
        <v/>
      </c>
      <c r="EL220" s="1" t="str">
        <f t="shared" ca="1" si="134"/>
        <v/>
      </c>
      <c r="EO220" s="1" t="str">
        <f>IFERROR(IF(FIND(2000,Table1[Date 10s]),ROW()),"")</f>
        <v/>
      </c>
      <c r="EP220" s="1" t="str">
        <f t="shared" ca="1" si="135"/>
        <v/>
      </c>
      <c r="ES220" s="1">
        <f>IFERROR(IF(FIND(2010,Table1[Date 10s]),ROW()),"")</f>
        <v>220</v>
      </c>
      <c r="ET220" s="1" t="str">
        <f t="shared" ca="1" si="136"/>
        <v/>
      </c>
      <c r="EU220" s="1"/>
    </row>
    <row r="221" spans="1:151">
      <c r="A221" s="1">
        <v>220</v>
      </c>
      <c r="B221" s="1">
        <v>8</v>
      </c>
      <c r="C221" s="1" t="s">
        <v>525</v>
      </c>
      <c r="D221" s="1" t="s">
        <v>526</v>
      </c>
      <c r="E221" s="1">
        <v>2003</v>
      </c>
      <c r="F221" s="1">
        <v>2000</v>
      </c>
      <c r="G221" s="1">
        <v>2000</v>
      </c>
      <c r="H221" s="1" t="s">
        <v>34</v>
      </c>
      <c r="I221" s="2">
        <v>519625</v>
      </c>
      <c r="K221" s="1">
        <f t="shared" si="114"/>
        <v>8</v>
      </c>
      <c r="L221" s="3">
        <f>Table1[[#This Row],[Votes]]</f>
        <v>519625</v>
      </c>
      <c r="CI221" s="1" t="str">
        <f>IFERROR(IF(FIND($CH$2,Table1[Date5s]),ROW()),"")</f>
        <v/>
      </c>
      <c r="CJ221" s="1" t="e">
        <f t="shared" si="137"/>
        <v>#N/A</v>
      </c>
      <c r="CK221" s="1" t="e">
        <f t="shared" ca="1" si="115"/>
        <v>#N/A</v>
      </c>
      <c r="CL221" s="1" t="e">
        <f t="shared" ca="1" si="116"/>
        <v>#N/A</v>
      </c>
      <c r="CM221" s="1" t="e">
        <f t="shared" ca="1" si="117"/>
        <v>#N/A</v>
      </c>
      <c r="CN221" s="1" t="e">
        <f t="shared" ca="1" si="118"/>
        <v>#N/A</v>
      </c>
      <c r="CO221" s="1" t="e">
        <f t="shared" ca="1" si="119"/>
        <v>#N/A</v>
      </c>
      <c r="CP221" s="1" t="e">
        <f t="shared" ca="1" si="120"/>
        <v>#N/A</v>
      </c>
      <c r="CQ221" s="1" t="e">
        <f t="shared" ca="1" si="121"/>
        <v>#N/A</v>
      </c>
      <c r="CR221" s="1" t="e">
        <f t="shared" ca="1" si="122"/>
        <v>#N/A</v>
      </c>
      <c r="CS221" s="1" t="e">
        <f t="shared" ca="1" si="123"/>
        <v>#N/A</v>
      </c>
      <c r="CU221" s="1" t="e">
        <f t="shared" ca="1" si="138"/>
        <v>#N/A</v>
      </c>
      <c r="CV221" s="1" t="e">
        <f t="shared" ca="1" si="124"/>
        <v>#N/A</v>
      </c>
      <c r="CW221" s="1" t="e">
        <f t="shared" ca="1" si="125"/>
        <v>#N/A</v>
      </c>
      <c r="CX221" s="1" t="e">
        <f t="shared" ca="1" si="126"/>
        <v>#N/A</v>
      </c>
      <c r="DI221" s="1" t="str">
        <f>IFERROR(IF(FIND(1920,Table1[Date 10s]),ROW()),"")</f>
        <v/>
      </c>
      <c r="DJ221" s="1" t="str">
        <f t="shared" ca="1" si="127"/>
        <v/>
      </c>
      <c r="DM221" s="1" t="str">
        <f>IFERROR(IF(FIND(1930,Table1[Date 10s]),ROW()),"")</f>
        <v/>
      </c>
      <c r="DN221" s="1" t="str">
        <f t="shared" ca="1" si="128"/>
        <v/>
      </c>
      <c r="DQ221" s="1" t="str">
        <f>IFERROR(IF(FIND(1940,Table1[Date 10s]),ROW()),"")</f>
        <v/>
      </c>
      <c r="DR221" s="1" t="str">
        <f t="shared" ca="1" si="129"/>
        <v/>
      </c>
      <c r="DU221" s="1" t="str">
        <f>IFERROR(IF(FIND(1950,Table1[Date 10s]),ROW()),"")</f>
        <v/>
      </c>
      <c r="DV221" s="1" t="str">
        <f t="shared" ca="1" si="130"/>
        <v/>
      </c>
      <c r="DY221" s="1" t="str">
        <f>IFERROR(IF(FIND(1960,Table1[Date 10s]),ROW()),"")</f>
        <v/>
      </c>
      <c r="DZ221" s="1" t="str">
        <f t="shared" ca="1" si="131"/>
        <v/>
      </c>
      <c r="EC221" s="1" t="str">
        <f>IFERROR(IF(FIND(1970,Table1[Date 10s]),ROW()),"")</f>
        <v/>
      </c>
      <c r="ED221" s="1" t="str">
        <f t="shared" ca="1" si="132"/>
        <v/>
      </c>
      <c r="EG221" s="1" t="str">
        <f>IFERROR(IF(FIND(1980,Table1[Date 10s]),ROW()),"")</f>
        <v/>
      </c>
      <c r="EH221" s="1" t="str">
        <f t="shared" ca="1" si="133"/>
        <v/>
      </c>
      <c r="EK221" s="1" t="str">
        <f>IFERROR(IF(FIND(1990,Table1[Date 10s]),ROW()),"")</f>
        <v/>
      </c>
      <c r="EL221" s="1" t="str">
        <f t="shared" ca="1" si="134"/>
        <v/>
      </c>
      <c r="EO221" s="1">
        <f>IFERROR(IF(FIND(2000,Table1[Date 10s]),ROW()),"")</f>
        <v>221</v>
      </c>
      <c r="EP221" s="1" t="str">
        <f t="shared" ca="1" si="135"/>
        <v/>
      </c>
      <c r="ES221" s="1" t="str">
        <f>IFERROR(IF(FIND(2010,Table1[Date 10s]),ROW()),"")</f>
        <v/>
      </c>
      <c r="ET221" s="1" t="str">
        <f t="shared" ca="1" si="136"/>
        <v/>
      </c>
      <c r="EU221" s="1"/>
    </row>
    <row r="222" spans="1:151">
      <c r="A222" s="1">
        <v>221</v>
      </c>
      <c r="B222" s="1">
        <v>8</v>
      </c>
      <c r="C222" s="1" t="s">
        <v>527</v>
      </c>
      <c r="D222" s="1" t="s">
        <v>528</v>
      </c>
      <c r="E222" s="1">
        <v>2003</v>
      </c>
      <c r="F222" s="1">
        <v>2000</v>
      </c>
      <c r="G222" s="1">
        <v>2000</v>
      </c>
      <c r="H222" s="1" t="s">
        <v>34</v>
      </c>
      <c r="I222" s="2">
        <v>33873</v>
      </c>
      <c r="K222" s="1">
        <f t="shared" si="114"/>
        <v>8</v>
      </c>
      <c r="L222" s="3">
        <f>Table1[[#This Row],[Votes]]</f>
        <v>33873</v>
      </c>
      <c r="CI222" s="1" t="str">
        <f>IFERROR(IF(FIND($CH$2,Table1[Date5s]),ROW()),"")</f>
        <v/>
      </c>
      <c r="CJ222" s="1" t="e">
        <f t="shared" si="137"/>
        <v>#N/A</v>
      </c>
      <c r="CK222" s="1" t="e">
        <f t="shared" ca="1" si="115"/>
        <v>#N/A</v>
      </c>
      <c r="CL222" s="1" t="e">
        <f t="shared" ca="1" si="116"/>
        <v>#N/A</v>
      </c>
      <c r="CM222" s="1" t="e">
        <f t="shared" ca="1" si="117"/>
        <v>#N/A</v>
      </c>
      <c r="CN222" s="1" t="e">
        <f t="shared" ca="1" si="118"/>
        <v>#N/A</v>
      </c>
      <c r="CO222" s="1" t="e">
        <f t="shared" ca="1" si="119"/>
        <v>#N/A</v>
      </c>
      <c r="CP222" s="1" t="e">
        <f t="shared" ca="1" si="120"/>
        <v>#N/A</v>
      </c>
      <c r="CQ222" s="1" t="e">
        <f t="shared" ca="1" si="121"/>
        <v>#N/A</v>
      </c>
      <c r="CR222" s="1" t="e">
        <f t="shared" ca="1" si="122"/>
        <v>#N/A</v>
      </c>
      <c r="CS222" s="1" t="e">
        <f t="shared" ca="1" si="123"/>
        <v>#N/A</v>
      </c>
      <c r="CU222" s="1" t="e">
        <f t="shared" ca="1" si="138"/>
        <v>#N/A</v>
      </c>
      <c r="CV222" s="1" t="e">
        <f t="shared" ca="1" si="124"/>
        <v>#N/A</v>
      </c>
      <c r="CW222" s="1" t="e">
        <f t="shared" ca="1" si="125"/>
        <v>#N/A</v>
      </c>
      <c r="CX222" s="1" t="e">
        <f t="shared" ca="1" si="126"/>
        <v>#N/A</v>
      </c>
      <c r="DI222" s="1" t="str">
        <f>IFERROR(IF(FIND(1920,Table1[Date 10s]),ROW()),"")</f>
        <v/>
      </c>
      <c r="DJ222" s="1" t="str">
        <f t="shared" ca="1" si="127"/>
        <v/>
      </c>
      <c r="DM222" s="1" t="str">
        <f>IFERROR(IF(FIND(1930,Table1[Date 10s]),ROW()),"")</f>
        <v/>
      </c>
      <c r="DN222" s="1" t="str">
        <f t="shared" ca="1" si="128"/>
        <v/>
      </c>
      <c r="DQ222" s="1" t="str">
        <f>IFERROR(IF(FIND(1940,Table1[Date 10s]),ROW()),"")</f>
        <v/>
      </c>
      <c r="DR222" s="1" t="str">
        <f t="shared" ca="1" si="129"/>
        <v/>
      </c>
      <c r="DU222" s="1" t="str">
        <f>IFERROR(IF(FIND(1950,Table1[Date 10s]),ROW()),"")</f>
        <v/>
      </c>
      <c r="DV222" s="1" t="str">
        <f t="shared" ca="1" si="130"/>
        <v/>
      </c>
      <c r="DY222" s="1" t="str">
        <f>IFERROR(IF(FIND(1960,Table1[Date 10s]),ROW()),"")</f>
        <v/>
      </c>
      <c r="DZ222" s="1" t="str">
        <f t="shared" ca="1" si="131"/>
        <v/>
      </c>
      <c r="EC222" s="1" t="str">
        <f>IFERROR(IF(FIND(1970,Table1[Date 10s]),ROW()),"")</f>
        <v/>
      </c>
      <c r="ED222" s="1" t="str">
        <f t="shared" ca="1" si="132"/>
        <v/>
      </c>
      <c r="EG222" s="1" t="str">
        <f>IFERROR(IF(FIND(1980,Table1[Date 10s]),ROW()),"")</f>
        <v/>
      </c>
      <c r="EH222" s="1" t="str">
        <f t="shared" ca="1" si="133"/>
        <v/>
      </c>
      <c r="EK222" s="1" t="str">
        <f>IFERROR(IF(FIND(1990,Table1[Date 10s]),ROW()),"")</f>
        <v/>
      </c>
      <c r="EL222" s="1" t="str">
        <f t="shared" ca="1" si="134"/>
        <v/>
      </c>
      <c r="EO222" s="1">
        <f>IFERROR(IF(FIND(2000,Table1[Date 10s]),ROW()),"")</f>
        <v>222</v>
      </c>
      <c r="EP222" s="1" t="str">
        <f t="shared" ca="1" si="135"/>
        <v/>
      </c>
      <c r="ES222" s="1" t="str">
        <f>IFERROR(IF(FIND(2010,Table1[Date 10s]),ROW()),"")</f>
        <v/>
      </c>
      <c r="ET222" s="1" t="str">
        <f t="shared" ca="1" si="136"/>
        <v/>
      </c>
      <c r="EU222" s="1"/>
    </row>
    <row r="223" spans="1:151">
      <c r="A223" s="1">
        <v>222</v>
      </c>
      <c r="B223" s="1">
        <v>8</v>
      </c>
      <c r="C223" s="1" t="s">
        <v>529</v>
      </c>
      <c r="D223" s="1" t="s">
        <v>530</v>
      </c>
      <c r="E223" s="1">
        <v>1930</v>
      </c>
      <c r="F223" s="1">
        <v>1930</v>
      </c>
      <c r="G223" s="1">
        <v>1930</v>
      </c>
      <c r="H223" s="1" t="s">
        <v>531</v>
      </c>
      <c r="I223" s="2">
        <v>38373</v>
      </c>
      <c r="K223" s="1">
        <f t="shared" si="114"/>
        <v>8</v>
      </c>
      <c r="L223" s="3">
        <f>Table1[[#This Row],[Votes]]</f>
        <v>38373</v>
      </c>
      <c r="CI223" s="1" t="str">
        <f>IFERROR(IF(FIND($CH$2,Table1[Date5s]),ROW()),"")</f>
        <v/>
      </c>
      <c r="CJ223" s="1" t="e">
        <f t="shared" si="137"/>
        <v>#N/A</v>
      </c>
      <c r="CK223" s="1" t="e">
        <f t="shared" ca="1" si="115"/>
        <v>#N/A</v>
      </c>
      <c r="CL223" s="1" t="e">
        <f t="shared" ca="1" si="116"/>
        <v>#N/A</v>
      </c>
      <c r="CM223" s="1" t="e">
        <f t="shared" ca="1" si="117"/>
        <v>#N/A</v>
      </c>
      <c r="CN223" s="1" t="e">
        <f t="shared" ca="1" si="118"/>
        <v>#N/A</v>
      </c>
      <c r="CO223" s="1" t="e">
        <f t="shared" ca="1" si="119"/>
        <v>#N/A</v>
      </c>
      <c r="CP223" s="1" t="e">
        <f t="shared" ca="1" si="120"/>
        <v>#N/A</v>
      </c>
      <c r="CQ223" s="1" t="e">
        <f t="shared" ca="1" si="121"/>
        <v>#N/A</v>
      </c>
      <c r="CR223" s="1" t="e">
        <f t="shared" ca="1" si="122"/>
        <v>#N/A</v>
      </c>
      <c r="CS223" s="1" t="e">
        <f t="shared" ca="1" si="123"/>
        <v>#N/A</v>
      </c>
      <c r="CU223" s="1" t="e">
        <f t="shared" ca="1" si="138"/>
        <v>#N/A</v>
      </c>
      <c r="CV223" s="1" t="e">
        <f t="shared" ca="1" si="124"/>
        <v>#N/A</v>
      </c>
      <c r="CW223" s="1" t="e">
        <f t="shared" ca="1" si="125"/>
        <v>#N/A</v>
      </c>
      <c r="CX223" s="1" t="e">
        <f t="shared" ca="1" si="126"/>
        <v>#N/A</v>
      </c>
      <c r="DI223" s="1" t="str">
        <f>IFERROR(IF(FIND(1920,Table1[Date 10s]),ROW()),"")</f>
        <v/>
      </c>
      <c r="DJ223" s="1" t="str">
        <f t="shared" ca="1" si="127"/>
        <v/>
      </c>
      <c r="DM223" s="1">
        <f>IFERROR(IF(FIND(1930,Table1[Date 10s]),ROW()),"")</f>
        <v>223</v>
      </c>
      <c r="DN223" s="1" t="str">
        <f t="shared" ca="1" si="128"/>
        <v/>
      </c>
      <c r="DQ223" s="1" t="str">
        <f>IFERROR(IF(FIND(1940,Table1[Date 10s]),ROW()),"")</f>
        <v/>
      </c>
      <c r="DR223" s="1" t="str">
        <f t="shared" ca="1" si="129"/>
        <v/>
      </c>
      <c r="DU223" s="1" t="str">
        <f>IFERROR(IF(FIND(1950,Table1[Date 10s]),ROW()),"")</f>
        <v/>
      </c>
      <c r="DV223" s="1" t="str">
        <f t="shared" ca="1" si="130"/>
        <v/>
      </c>
      <c r="DY223" s="1" t="str">
        <f>IFERROR(IF(FIND(1960,Table1[Date 10s]),ROW()),"")</f>
        <v/>
      </c>
      <c r="DZ223" s="1" t="str">
        <f t="shared" ca="1" si="131"/>
        <v/>
      </c>
      <c r="EC223" s="1" t="str">
        <f>IFERROR(IF(FIND(1970,Table1[Date 10s]),ROW()),"")</f>
        <v/>
      </c>
      <c r="ED223" s="1" t="str">
        <f t="shared" ca="1" si="132"/>
        <v/>
      </c>
      <c r="EG223" s="1" t="str">
        <f>IFERROR(IF(FIND(1980,Table1[Date 10s]),ROW()),"")</f>
        <v/>
      </c>
      <c r="EH223" s="1" t="str">
        <f t="shared" ca="1" si="133"/>
        <v/>
      </c>
      <c r="EK223" s="1" t="str">
        <f>IFERROR(IF(FIND(1990,Table1[Date 10s]),ROW()),"")</f>
        <v/>
      </c>
      <c r="EL223" s="1" t="str">
        <f t="shared" ca="1" si="134"/>
        <v/>
      </c>
      <c r="EO223" s="1" t="str">
        <f>IFERROR(IF(FIND(2000,Table1[Date 10s]),ROW()),"")</f>
        <v/>
      </c>
      <c r="EP223" s="1" t="str">
        <f t="shared" ca="1" si="135"/>
        <v/>
      </c>
      <c r="ES223" s="1" t="str">
        <f>IFERROR(IF(FIND(2010,Table1[Date 10s]),ROW()),"")</f>
        <v/>
      </c>
      <c r="ET223" s="1" t="str">
        <f t="shared" ca="1" si="136"/>
        <v/>
      </c>
      <c r="EU223" s="1"/>
    </row>
    <row r="224" spans="1:151">
      <c r="A224" s="1">
        <v>223</v>
      </c>
      <c r="B224" s="1">
        <v>8</v>
      </c>
      <c r="C224" s="1" t="s">
        <v>532</v>
      </c>
      <c r="D224" s="1" t="s">
        <v>533</v>
      </c>
      <c r="E224" s="1">
        <v>2011</v>
      </c>
      <c r="F224" s="1">
        <v>2010</v>
      </c>
      <c r="G224" s="1">
        <v>2010</v>
      </c>
      <c r="H224" s="1" t="s">
        <v>173</v>
      </c>
      <c r="I224" s="2">
        <v>303847</v>
      </c>
      <c r="K224" s="1">
        <f t="shared" si="114"/>
        <v>8</v>
      </c>
      <c r="L224" s="3">
        <f>Table1[[#This Row],[Votes]]</f>
        <v>303847</v>
      </c>
      <c r="CI224" s="1" t="str">
        <f>IFERROR(IF(FIND($CH$2,Table1[Date5s]),ROW()),"")</f>
        <v/>
      </c>
      <c r="CJ224" s="1" t="e">
        <f t="shared" si="137"/>
        <v>#N/A</v>
      </c>
      <c r="CK224" s="1" t="e">
        <f t="shared" ca="1" si="115"/>
        <v>#N/A</v>
      </c>
      <c r="CL224" s="1" t="e">
        <f t="shared" ca="1" si="116"/>
        <v>#N/A</v>
      </c>
      <c r="CM224" s="1" t="e">
        <f t="shared" ca="1" si="117"/>
        <v>#N/A</v>
      </c>
      <c r="CN224" s="1" t="e">
        <f t="shared" ca="1" si="118"/>
        <v>#N/A</v>
      </c>
      <c r="CO224" s="1" t="e">
        <f t="shared" ca="1" si="119"/>
        <v>#N/A</v>
      </c>
      <c r="CP224" s="1" t="e">
        <f t="shared" ca="1" si="120"/>
        <v>#N/A</v>
      </c>
      <c r="CQ224" s="1" t="e">
        <f t="shared" ca="1" si="121"/>
        <v>#N/A</v>
      </c>
      <c r="CR224" s="1" t="e">
        <f t="shared" ca="1" si="122"/>
        <v>#N/A</v>
      </c>
      <c r="CS224" s="1" t="e">
        <f t="shared" ca="1" si="123"/>
        <v>#N/A</v>
      </c>
      <c r="CU224" s="1" t="e">
        <f t="shared" ca="1" si="138"/>
        <v>#N/A</v>
      </c>
      <c r="CV224" s="1" t="e">
        <f t="shared" ca="1" si="124"/>
        <v>#N/A</v>
      </c>
      <c r="CW224" s="1" t="e">
        <f t="shared" ca="1" si="125"/>
        <v>#N/A</v>
      </c>
      <c r="CX224" s="1" t="e">
        <f t="shared" ca="1" si="126"/>
        <v>#N/A</v>
      </c>
      <c r="DI224" s="1" t="str">
        <f>IFERROR(IF(FIND(1920,Table1[Date 10s]),ROW()),"")</f>
        <v/>
      </c>
      <c r="DJ224" s="1" t="str">
        <f t="shared" ca="1" si="127"/>
        <v/>
      </c>
      <c r="DM224" s="1" t="str">
        <f>IFERROR(IF(FIND(1930,Table1[Date 10s]),ROW()),"")</f>
        <v/>
      </c>
      <c r="DN224" s="1" t="str">
        <f t="shared" ca="1" si="128"/>
        <v/>
      </c>
      <c r="DQ224" s="1" t="str">
        <f>IFERROR(IF(FIND(1940,Table1[Date 10s]),ROW()),"")</f>
        <v/>
      </c>
      <c r="DR224" s="1" t="str">
        <f t="shared" ca="1" si="129"/>
        <v/>
      </c>
      <c r="DU224" s="1" t="str">
        <f>IFERROR(IF(FIND(1950,Table1[Date 10s]),ROW()),"")</f>
        <v/>
      </c>
      <c r="DV224" s="1" t="str">
        <f t="shared" ca="1" si="130"/>
        <v/>
      </c>
      <c r="DY224" s="1" t="str">
        <f>IFERROR(IF(FIND(1960,Table1[Date 10s]),ROW()),"")</f>
        <v/>
      </c>
      <c r="DZ224" s="1" t="str">
        <f t="shared" ca="1" si="131"/>
        <v/>
      </c>
      <c r="EC224" s="1" t="str">
        <f>IFERROR(IF(FIND(1970,Table1[Date 10s]),ROW()),"")</f>
        <v/>
      </c>
      <c r="ED224" s="1" t="str">
        <f t="shared" ca="1" si="132"/>
        <v/>
      </c>
      <c r="EG224" s="1" t="str">
        <f>IFERROR(IF(FIND(1980,Table1[Date 10s]),ROW()),"")</f>
        <v/>
      </c>
      <c r="EH224" s="1" t="str">
        <f t="shared" ca="1" si="133"/>
        <v/>
      </c>
      <c r="EK224" s="1" t="str">
        <f>IFERROR(IF(FIND(1990,Table1[Date 10s]),ROW()),"")</f>
        <v/>
      </c>
      <c r="EL224" s="1" t="str">
        <f t="shared" ca="1" si="134"/>
        <v/>
      </c>
      <c r="EO224" s="1" t="str">
        <f>IFERROR(IF(FIND(2000,Table1[Date 10s]),ROW()),"")</f>
        <v/>
      </c>
      <c r="EP224" s="1" t="str">
        <f t="shared" ca="1" si="135"/>
        <v/>
      </c>
      <c r="ES224" s="1">
        <f>IFERROR(IF(FIND(2010,Table1[Date 10s]),ROW()),"")</f>
        <v>224</v>
      </c>
      <c r="ET224" s="1" t="str">
        <f t="shared" ca="1" si="136"/>
        <v/>
      </c>
      <c r="EU224" s="1"/>
    </row>
    <row r="225" spans="1:151">
      <c r="A225" s="1">
        <v>224</v>
      </c>
      <c r="B225" s="1">
        <v>8</v>
      </c>
      <c r="C225" s="1" t="s">
        <v>534</v>
      </c>
      <c r="D225" s="1" t="s">
        <v>535</v>
      </c>
      <c r="E225" s="1">
        <v>1972</v>
      </c>
      <c r="F225" s="1">
        <v>1970</v>
      </c>
      <c r="G225" s="1">
        <v>1970</v>
      </c>
      <c r="H225" s="1" t="s">
        <v>14</v>
      </c>
      <c r="I225" s="2">
        <v>30643</v>
      </c>
      <c r="K225" s="1">
        <f t="shared" si="114"/>
        <v>8</v>
      </c>
      <c r="L225" s="3">
        <f>Table1[[#This Row],[Votes]]</f>
        <v>30643</v>
      </c>
      <c r="CI225" s="1" t="str">
        <f>IFERROR(IF(FIND($CH$2,Table1[Date5s]),ROW()),"")</f>
        <v/>
      </c>
      <c r="CJ225" s="1" t="e">
        <f t="shared" si="137"/>
        <v>#N/A</v>
      </c>
      <c r="CK225" s="1" t="e">
        <f t="shared" ca="1" si="115"/>
        <v>#N/A</v>
      </c>
      <c r="CL225" s="1" t="e">
        <f t="shared" ca="1" si="116"/>
        <v>#N/A</v>
      </c>
      <c r="CM225" s="1" t="e">
        <f t="shared" ca="1" si="117"/>
        <v>#N/A</v>
      </c>
      <c r="CN225" s="1" t="e">
        <f t="shared" ca="1" si="118"/>
        <v>#N/A</v>
      </c>
      <c r="CO225" s="1" t="e">
        <f t="shared" ca="1" si="119"/>
        <v>#N/A</v>
      </c>
      <c r="CP225" s="1" t="e">
        <f t="shared" ca="1" si="120"/>
        <v>#N/A</v>
      </c>
      <c r="CQ225" s="1" t="e">
        <f t="shared" ca="1" si="121"/>
        <v>#N/A</v>
      </c>
      <c r="CR225" s="1" t="e">
        <f t="shared" ca="1" si="122"/>
        <v>#N/A</v>
      </c>
      <c r="CS225" s="1" t="e">
        <f t="shared" ca="1" si="123"/>
        <v>#N/A</v>
      </c>
      <c r="CU225" s="1" t="e">
        <f t="shared" ca="1" si="138"/>
        <v>#N/A</v>
      </c>
      <c r="CV225" s="1" t="e">
        <f t="shared" ca="1" si="124"/>
        <v>#N/A</v>
      </c>
      <c r="CW225" s="1" t="e">
        <f t="shared" ca="1" si="125"/>
        <v>#N/A</v>
      </c>
      <c r="CX225" s="1" t="e">
        <f t="shared" ca="1" si="126"/>
        <v>#N/A</v>
      </c>
      <c r="DI225" s="1" t="str">
        <f>IFERROR(IF(FIND(1920,Table1[Date 10s]),ROW()),"")</f>
        <v/>
      </c>
      <c r="DJ225" s="1" t="str">
        <f t="shared" ca="1" si="127"/>
        <v/>
      </c>
      <c r="DM225" s="1" t="str">
        <f>IFERROR(IF(FIND(1930,Table1[Date 10s]),ROW()),"")</f>
        <v/>
      </c>
      <c r="DN225" s="1" t="str">
        <f t="shared" ca="1" si="128"/>
        <v/>
      </c>
      <c r="DQ225" s="1" t="str">
        <f>IFERROR(IF(FIND(1940,Table1[Date 10s]),ROW()),"")</f>
        <v/>
      </c>
      <c r="DR225" s="1" t="str">
        <f t="shared" ca="1" si="129"/>
        <v/>
      </c>
      <c r="DU225" s="1" t="str">
        <f>IFERROR(IF(FIND(1950,Table1[Date 10s]),ROW()),"")</f>
        <v/>
      </c>
      <c r="DV225" s="1" t="str">
        <f t="shared" ca="1" si="130"/>
        <v/>
      </c>
      <c r="DY225" s="1" t="str">
        <f>IFERROR(IF(FIND(1960,Table1[Date 10s]),ROW()),"")</f>
        <v/>
      </c>
      <c r="DZ225" s="1" t="str">
        <f t="shared" ca="1" si="131"/>
        <v/>
      </c>
      <c r="EC225" s="1">
        <f>IFERROR(IF(FIND(1970,Table1[Date 10s]),ROW()),"")</f>
        <v>225</v>
      </c>
      <c r="ED225" s="1" t="str">
        <f t="shared" ca="1" si="132"/>
        <v/>
      </c>
      <c r="EG225" s="1" t="str">
        <f>IFERROR(IF(FIND(1980,Table1[Date 10s]),ROW()),"")</f>
        <v/>
      </c>
      <c r="EH225" s="1" t="str">
        <f t="shared" ca="1" si="133"/>
        <v/>
      </c>
      <c r="EK225" s="1" t="str">
        <f>IFERROR(IF(FIND(1990,Table1[Date 10s]),ROW()),"")</f>
        <v/>
      </c>
      <c r="EL225" s="1" t="str">
        <f t="shared" ca="1" si="134"/>
        <v/>
      </c>
      <c r="EO225" s="1" t="str">
        <f>IFERROR(IF(FIND(2000,Table1[Date 10s]),ROW()),"")</f>
        <v/>
      </c>
      <c r="EP225" s="1" t="str">
        <f t="shared" ca="1" si="135"/>
        <v/>
      </c>
      <c r="ES225" s="1" t="str">
        <f>IFERROR(IF(FIND(2010,Table1[Date 10s]),ROW()),"")</f>
        <v/>
      </c>
      <c r="ET225" s="1" t="str">
        <f t="shared" ca="1" si="136"/>
        <v/>
      </c>
      <c r="EU225" s="1"/>
    </row>
    <row r="226" spans="1:151">
      <c r="A226" s="1">
        <v>225</v>
      </c>
      <c r="B226" s="1">
        <v>8</v>
      </c>
      <c r="C226" s="1" t="s">
        <v>536</v>
      </c>
      <c r="D226" s="1" t="s">
        <v>537</v>
      </c>
      <c r="E226" s="1">
        <v>1979</v>
      </c>
      <c r="F226" s="1">
        <v>1975</v>
      </c>
      <c r="G226" s="1">
        <v>1970</v>
      </c>
      <c r="H226" s="1" t="s">
        <v>103</v>
      </c>
      <c r="I226" s="2">
        <v>43524</v>
      </c>
      <c r="K226" s="1">
        <f t="shared" si="114"/>
        <v>8</v>
      </c>
      <c r="L226" s="3">
        <f>Table1[[#This Row],[Votes]]</f>
        <v>43524</v>
      </c>
      <c r="CI226" s="1">
        <f>IFERROR(IF(FIND($CH$2,Table1[Date5s]),ROW()),"")</f>
        <v>226</v>
      </c>
      <c r="CJ226" s="1" t="e">
        <f t="shared" si="137"/>
        <v>#N/A</v>
      </c>
      <c r="CK226" s="1" t="e">
        <f t="shared" ca="1" si="115"/>
        <v>#N/A</v>
      </c>
      <c r="CL226" s="1" t="e">
        <f t="shared" ca="1" si="116"/>
        <v>#N/A</v>
      </c>
      <c r="CM226" s="1" t="e">
        <f t="shared" ca="1" si="117"/>
        <v>#N/A</v>
      </c>
      <c r="CN226" s="1" t="e">
        <f t="shared" ca="1" si="118"/>
        <v>#N/A</v>
      </c>
      <c r="CO226" s="1" t="e">
        <f t="shared" ca="1" si="119"/>
        <v>#N/A</v>
      </c>
      <c r="CP226" s="1" t="e">
        <f t="shared" ca="1" si="120"/>
        <v>#N/A</v>
      </c>
      <c r="CQ226" s="1" t="e">
        <f t="shared" ca="1" si="121"/>
        <v>#N/A</v>
      </c>
      <c r="CR226" s="1" t="e">
        <f t="shared" ca="1" si="122"/>
        <v>#N/A</v>
      </c>
      <c r="CS226" s="1" t="e">
        <f t="shared" ca="1" si="123"/>
        <v>#N/A</v>
      </c>
      <c r="CU226" s="1" t="e">
        <f t="shared" ca="1" si="138"/>
        <v>#N/A</v>
      </c>
      <c r="CV226" s="1" t="e">
        <f t="shared" ca="1" si="124"/>
        <v>#N/A</v>
      </c>
      <c r="CW226" s="1" t="e">
        <f t="shared" ca="1" si="125"/>
        <v>#N/A</v>
      </c>
      <c r="CX226" s="1" t="e">
        <f t="shared" ca="1" si="126"/>
        <v>#N/A</v>
      </c>
      <c r="DI226" s="1" t="str">
        <f>IFERROR(IF(FIND(1920,Table1[Date 10s]),ROW()),"")</f>
        <v/>
      </c>
      <c r="DJ226" s="1" t="str">
        <f t="shared" ca="1" si="127"/>
        <v/>
      </c>
      <c r="DM226" s="1" t="str">
        <f>IFERROR(IF(FIND(1930,Table1[Date 10s]),ROW()),"")</f>
        <v/>
      </c>
      <c r="DN226" s="1" t="str">
        <f t="shared" ca="1" si="128"/>
        <v/>
      </c>
      <c r="DQ226" s="1" t="str">
        <f>IFERROR(IF(FIND(1940,Table1[Date 10s]),ROW()),"")</f>
        <v/>
      </c>
      <c r="DR226" s="1" t="str">
        <f t="shared" ca="1" si="129"/>
        <v/>
      </c>
      <c r="DU226" s="1" t="str">
        <f>IFERROR(IF(FIND(1950,Table1[Date 10s]),ROW()),"")</f>
        <v/>
      </c>
      <c r="DV226" s="1" t="str">
        <f t="shared" ca="1" si="130"/>
        <v/>
      </c>
      <c r="DY226" s="1" t="str">
        <f>IFERROR(IF(FIND(1960,Table1[Date 10s]),ROW()),"")</f>
        <v/>
      </c>
      <c r="DZ226" s="1" t="str">
        <f t="shared" ca="1" si="131"/>
        <v/>
      </c>
      <c r="EC226" s="1">
        <f>IFERROR(IF(FIND(1970,Table1[Date 10s]),ROW()),"")</f>
        <v>226</v>
      </c>
      <c r="ED226" s="1" t="str">
        <f t="shared" ca="1" si="132"/>
        <v/>
      </c>
      <c r="EG226" s="1" t="str">
        <f>IFERROR(IF(FIND(1980,Table1[Date 10s]),ROW()),"")</f>
        <v/>
      </c>
      <c r="EH226" s="1" t="str">
        <f t="shared" ca="1" si="133"/>
        <v/>
      </c>
      <c r="EK226" s="1" t="str">
        <f>IFERROR(IF(FIND(1990,Table1[Date 10s]),ROW()),"")</f>
        <v/>
      </c>
      <c r="EL226" s="1" t="str">
        <f t="shared" ca="1" si="134"/>
        <v/>
      </c>
      <c r="EO226" s="1" t="str">
        <f>IFERROR(IF(FIND(2000,Table1[Date 10s]),ROW()),"")</f>
        <v/>
      </c>
      <c r="EP226" s="1" t="str">
        <f t="shared" ca="1" si="135"/>
        <v/>
      </c>
      <c r="ES226" s="1" t="str">
        <f>IFERROR(IF(FIND(2010,Table1[Date 10s]),ROW()),"")</f>
        <v/>
      </c>
      <c r="ET226" s="1" t="str">
        <f t="shared" ca="1" si="136"/>
        <v/>
      </c>
      <c r="EU226" s="1"/>
    </row>
    <row r="227" spans="1:151">
      <c r="A227" s="1">
        <v>226</v>
      </c>
      <c r="B227" s="1">
        <v>8</v>
      </c>
      <c r="C227" s="1" t="s">
        <v>538</v>
      </c>
      <c r="D227" s="1" t="s">
        <v>539</v>
      </c>
      <c r="E227" s="1">
        <v>1993</v>
      </c>
      <c r="F227" s="1">
        <v>1990</v>
      </c>
      <c r="G227" s="1">
        <v>1990</v>
      </c>
      <c r="H227" s="1" t="s">
        <v>31</v>
      </c>
      <c r="I227" s="2">
        <v>344256</v>
      </c>
      <c r="K227" s="1">
        <f t="shared" si="114"/>
        <v>8</v>
      </c>
      <c r="L227" s="3">
        <f>Table1[[#This Row],[Votes]]</f>
        <v>344256</v>
      </c>
      <c r="CI227" s="1" t="str">
        <f>IFERROR(IF(FIND($CH$2,Table1[Date5s]),ROW()),"")</f>
        <v/>
      </c>
      <c r="CJ227" s="1" t="e">
        <f t="shared" si="137"/>
        <v>#N/A</v>
      </c>
      <c r="CK227" s="1" t="e">
        <f t="shared" ca="1" si="115"/>
        <v>#N/A</v>
      </c>
      <c r="CL227" s="1" t="e">
        <f t="shared" ca="1" si="116"/>
        <v>#N/A</v>
      </c>
      <c r="CM227" s="1" t="e">
        <f t="shared" ca="1" si="117"/>
        <v>#N/A</v>
      </c>
      <c r="CN227" s="1" t="e">
        <f t="shared" ca="1" si="118"/>
        <v>#N/A</v>
      </c>
      <c r="CO227" s="1" t="e">
        <f t="shared" ca="1" si="119"/>
        <v>#N/A</v>
      </c>
      <c r="CP227" s="1" t="e">
        <f t="shared" ca="1" si="120"/>
        <v>#N/A</v>
      </c>
      <c r="CQ227" s="1" t="e">
        <f t="shared" ca="1" si="121"/>
        <v>#N/A</v>
      </c>
      <c r="CR227" s="1" t="e">
        <f t="shared" ca="1" si="122"/>
        <v>#N/A</v>
      </c>
      <c r="CS227" s="1" t="e">
        <f t="shared" ca="1" si="123"/>
        <v>#N/A</v>
      </c>
      <c r="CU227" s="1" t="e">
        <f t="shared" ca="1" si="138"/>
        <v>#N/A</v>
      </c>
      <c r="CV227" s="1" t="e">
        <f t="shared" ca="1" si="124"/>
        <v>#N/A</v>
      </c>
      <c r="CW227" s="1" t="e">
        <f t="shared" ca="1" si="125"/>
        <v>#N/A</v>
      </c>
      <c r="CX227" s="1" t="e">
        <f t="shared" ca="1" si="126"/>
        <v>#N/A</v>
      </c>
      <c r="DI227" s="1" t="str">
        <f>IFERROR(IF(FIND(1920,Table1[Date 10s]),ROW()),"")</f>
        <v/>
      </c>
      <c r="DJ227" s="1" t="str">
        <f t="shared" ca="1" si="127"/>
        <v/>
      </c>
      <c r="DM227" s="1" t="str">
        <f>IFERROR(IF(FIND(1930,Table1[Date 10s]),ROW()),"")</f>
        <v/>
      </c>
      <c r="DN227" s="1" t="str">
        <f t="shared" ca="1" si="128"/>
        <v/>
      </c>
      <c r="DQ227" s="1" t="str">
        <f>IFERROR(IF(FIND(1940,Table1[Date 10s]),ROW()),"")</f>
        <v/>
      </c>
      <c r="DR227" s="1" t="str">
        <f t="shared" ca="1" si="129"/>
        <v/>
      </c>
      <c r="DU227" s="1" t="str">
        <f>IFERROR(IF(FIND(1950,Table1[Date 10s]),ROW()),"")</f>
        <v/>
      </c>
      <c r="DV227" s="1" t="str">
        <f t="shared" ca="1" si="130"/>
        <v/>
      </c>
      <c r="DY227" s="1" t="str">
        <f>IFERROR(IF(FIND(1960,Table1[Date 10s]),ROW()),"")</f>
        <v/>
      </c>
      <c r="DZ227" s="1" t="str">
        <f t="shared" ca="1" si="131"/>
        <v/>
      </c>
      <c r="EC227" s="1" t="str">
        <f>IFERROR(IF(FIND(1970,Table1[Date 10s]),ROW()),"")</f>
        <v/>
      </c>
      <c r="ED227" s="1" t="str">
        <f t="shared" ca="1" si="132"/>
        <v/>
      </c>
      <c r="EG227" s="1" t="str">
        <f>IFERROR(IF(FIND(1980,Table1[Date 10s]),ROW()),"")</f>
        <v/>
      </c>
      <c r="EH227" s="1" t="str">
        <f t="shared" ca="1" si="133"/>
        <v/>
      </c>
      <c r="EK227" s="1">
        <f>IFERROR(IF(FIND(1990,Table1[Date 10s]),ROW()),"")</f>
        <v>227</v>
      </c>
      <c r="EL227" s="1" t="str">
        <f t="shared" ca="1" si="134"/>
        <v/>
      </c>
      <c r="EO227" s="1" t="str">
        <f>IFERROR(IF(FIND(2000,Table1[Date 10s]),ROW()),"")</f>
        <v/>
      </c>
      <c r="EP227" s="1" t="str">
        <f t="shared" ca="1" si="135"/>
        <v/>
      </c>
      <c r="ES227" s="1" t="str">
        <f>IFERROR(IF(FIND(2010,Table1[Date 10s]),ROW()),"")</f>
        <v/>
      </c>
      <c r="ET227" s="1" t="str">
        <f t="shared" ca="1" si="136"/>
        <v/>
      </c>
      <c r="EU227" s="1"/>
    </row>
    <row r="228" spans="1:151">
      <c r="A228" s="1">
        <v>227</v>
      </c>
      <c r="B228" s="1">
        <v>8</v>
      </c>
      <c r="C228" s="1" t="s">
        <v>540</v>
      </c>
      <c r="D228" s="1" t="s">
        <v>541</v>
      </c>
      <c r="E228" s="1">
        <v>1951</v>
      </c>
      <c r="F228" s="1">
        <v>1950</v>
      </c>
      <c r="G228" s="1">
        <v>1950</v>
      </c>
      <c r="H228" s="1" t="s">
        <v>373</v>
      </c>
      <c r="I228" s="2">
        <v>60767</v>
      </c>
      <c r="K228" s="1">
        <f t="shared" si="114"/>
        <v>8</v>
      </c>
      <c r="L228" s="3">
        <f>Table1[[#This Row],[Votes]]</f>
        <v>60767</v>
      </c>
      <c r="CI228" s="1" t="str">
        <f>IFERROR(IF(FIND($CH$2,Table1[Date5s]),ROW()),"")</f>
        <v/>
      </c>
      <c r="CJ228" s="1" t="e">
        <f t="shared" si="137"/>
        <v>#N/A</v>
      </c>
      <c r="CK228" s="1" t="e">
        <f t="shared" ca="1" si="115"/>
        <v>#N/A</v>
      </c>
      <c r="CL228" s="1" t="e">
        <f t="shared" ca="1" si="116"/>
        <v>#N/A</v>
      </c>
      <c r="CM228" s="1" t="e">
        <f t="shared" ca="1" si="117"/>
        <v>#N/A</v>
      </c>
      <c r="CN228" s="1" t="e">
        <f t="shared" ca="1" si="118"/>
        <v>#N/A</v>
      </c>
      <c r="CO228" s="1" t="e">
        <f t="shared" ca="1" si="119"/>
        <v>#N/A</v>
      </c>
      <c r="CP228" s="1" t="e">
        <f t="shared" ca="1" si="120"/>
        <v>#N/A</v>
      </c>
      <c r="CQ228" s="1" t="e">
        <f t="shared" ca="1" si="121"/>
        <v>#N/A</v>
      </c>
      <c r="CR228" s="1" t="e">
        <f t="shared" ca="1" si="122"/>
        <v>#N/A</v>
      </c>
      <c r="CS228" s="1" t="e">
        <f t="shared" ca="1" si="123"/>
        <v>#N/A</v>
      </c>
      <c r="CU228" s="1" t="e">
        <f t="shared" ca="1" si="138"/>
        <v>#N/A</v>
      </c>
      <c r="CV228" s="1" t="e">
        <f t="shared" ca="1" si="124"/>
        <v>#N/A</v>
      </c>
      <c r="CW228" s="1" t="e">
        <f t="shared" ca="1" si="125"/>
        <v>#N/A</v>
      </c>
      <c r="CX228" s="1" t="e">
        <f t="shared" ca="1" si="126"/>
        <v>#N/A</v>
      </c>
      <c r="DI228" s="1" t="str">
        <f>IFERROR(IF(FIND(1920,Table1[Date 10s]),ROW()),"")</f>
        <v/>
      </c>
      <c r="DJ228" s="1" t="str">
        <f t="shared" ca="1" si="127"/>
        <v/>
      </c>
      <c r="DM228" s="1" t="str">
        <f>IFERROR(IF(FIND(1930,Table1[Date 10s]),ROW()),"")</f>
        <v/>
      </c>
      <c r="DN228" s="1" t="str">
        <f t="shared" ca="1" si="128"/>
        <v/>
      </c>
      <c r="DQ228" s="1" t="str">
        <f>IFERROR(IF(FIND(1940,Table1[Date 10s]),ROW()),"")</f>
        <v/>
      </c>
      <c r="DR228" s="1" t="str">
        <f t="shared" ca="1" si="129"/>
        <v/>
      </c>
      <c r="DU228" s="1">
        <f>IFERROR(IF(FIND(1950,Table1[Date 10s]),ROW()),"")</f>
        <v>228</v>
      </c>
      <c r="DV228" s="1" t="str">
        <f t="shared" ca="1" si="130"/>
        <v/>
      </c>
      <c r="DY228" s="1" t="str">
        <f>IFERROR(IF(FIND(1960,Table1[Date 10s]),ROW()),"")</f>
        <v/>
      </c>
      <c r="DZ228" s="1" t="str">
        <f t="shared" ca="1" si="131"/>
        <v/>
      </c>
      <c r="EC228" s="1" t="str">
        <f>IFERROR(IF(FIND(1970,Table1[Date 10s]),ROW()),"")</f>
        <v/>
      </c>
      <c r="ED228" s="1" t="str">
        <f t="shared" ca="1" si="132"/>
        <v/>
      </c>
      <c r="EG228" s="1" t="str">
        <f>IFERROR(IF(FIND(1980,Table1[Date 10s]),ROW()),"")</f>
        <v/>
      </c>
      <c r="EH228" s="1" t="str">
        <f t="shared" ca="1" si="133"/>
        <v/>
      </c>
      <c r="EK228" s="1" t="str">
        <f>IFERROR(IF(FIND(1990,Table1[Date 10s]),ROW()),"")</f>
        <v/>
      </c>
      <c r="EL228" s="1" t="str">
        <f t="shared" ca="1" si="134"/>
        <v/>
      </c>
      <c r="EO228" s="1" t="str">
        <f>IFERROR(IF(FIND(2000,Table1[Date 10s]),ROW()),"")</f>
        <v/>
      </c>
      <c r="EP228" s="1" t="str">
        <f t="shared" ca="1" si="135"/>
        <v/>
      </c>
      <c r="ES228" s="1" t="str">
        <f>IFERROR(IF(FIND(2010,Table1[Date 10s]),ROW()),"")</f>
        <v/>
      </c>
      <c r="ET228" s="1" t="str">
        <f t="shared" ca="1" si="136"/>
        <v/>
      </c>
      <c r="EU228" s="1"/>
    </row>
    <row r="229" spans="1:151">
      <c r="A229" s="1">
        <v>228</v>
      </c>
      <c r="B229" s="1">
        <v>8</v>
      </c>
      <c r="C229" s="1" t="s">
        <v>542</v>
      </c>
      <c r="D229" s="1" t="s">
        <v>543</v>
      </c>
      <c r="E229" s="1">
        <v>2009</v>
      </c>
      <c r="F229" s="1">
        <v>2005</v>
      </c>
      <c r="G229" s="1">
        <v>2000</v>
      </c>
      <c r="H229" s="1" t="s">
        <v>287</v>
      </c>
      <c r="I229" s="2">
        <v>362442</v>
      </c>
      <c r="K229" s="1">
        <f t="shared" si="114"/>
        <v>8</v>
      </c>
      <c r="L229" s="3">
        <f>Table1[[#This Row],[Votes]]</f>
        <v>362442</v>
      </c>
      <c r="CI229" s="1" t="str">
        <f>IFERROR(IF(FIND($CH$2,Table1[Date5s]),ROW()),"")</f>
        <v/>
      </c>
      <c r="CJ229" s="1" t="e">
        <f t="shared" si="137"/>
        <v>#N/A</v>
      </c>
      <c r="CK229" s="1" t="e">
        <f t="shared" ca="1" si="115"/>
        <v>#N/A</v>
      </c>
      <c r="CL229" s="1" t="e">
        <f t="shared" ca="1" si="116"/>
        <v>#N/A</v>
      </c>
      <c r="CM229" s="1" t="e">
        <f t="shared" ca="1" si="117"/>
        <v>#N/A</v>
      </c>
      <c r="CN229" s="1" t="e">
        <f t="shared" ca="1" si="118"/>
        <v>#N/A</v>
      </c>
      <c r="CO229" s="1" t="e">
        <f t="shared" ca="1" si="119"/>
        <v>#N/A</v>
      </c>
      <c r="CP229" s="1" t="e">
        <f t="shared" ca="1" si="120"/>
        <v>#N/A</v>
      </c>
      <c r="CQ229" s="1" t="e">
        <f t="shared" ca="1" si="121"/>
        <v>#N/A</v>
      </c>
      <c r="CR229" s="1" t="e">
        <f t="shared" ca="1" si="122"/>
        <v>#N/A</v>
      </c>
      <c r="CS229" s="1" t="e">
        <f t="shared" ca="1" si="123"/>
        <v>#N/A</v>
      </c>
      <c r="CU229" s="1" t="e">
        <f t="shared" ca="1" si="138"/>
        <v>#N/A</v>
      </c>
      <c r="CV229" s="1" t="e">
        <f t="shared" ca="1" si="124"/>
        <v>#N/A</v>
      </c>
      <c r="CW229" s="1" t="e">
        <f t="shared" ca="1" si="125"/>
        <v>#N/A</v>
      </c>
      <c r="CX229" s="1" t="e">
        <f t="shared" ca="1" si="126"/>
        <v>#N/A</v>
      </c>
      <c r="DI229" s="1" t="str">
        <f>IFERROR(IF(FIND(1920,Table1[Date 10s]),ROW()),"")</f>
        <v/>
      </c>
      <c r="DJ229" s="1" t="str">
        <f t="shared" ca="1" si="127"/>
        <v/>
      </c>
      <c r="DM229" s="1" t="str">
        <f>IFERROR(IF(FIND(1930,Table1[Date 10s]),ROW()),"")</f>
        <v/>
      </c>
      <c r="DN229" s="1" t="str">
        <f t="shared" ca="1" si="128"/>
        <v/>
      </c>
      <c r="DQ229" s="1" t="str">
        <f>IFERROR(IF(FIND(1940,Table1[Date 10s]),ROW()),"")</f>
        <v/>
      </c>
      <c r="DR229" s="1" t="str">
        <f t="shared" ca="1" si="129"/>
        <v/>
      </c>
      <c r="DU229" s="1" t="str">
        <f>IFERROR(IF(FIND(1950,Table1[Date 10s]),ROW()),"")</f>
        <v/>
      </c>
      <c r="DV229" s="1" t="str">
        <f t="shared" ca="1" si="130"/>
        <v/>
      </c>
      <c r="DY229" s="1" t="str">
        <f>IFERROR(IF(FIND(1960,Table1[Date 10s]),ROW()),"")</f>
        <v/>
      </c>
      <c r="DZ229" s="1" t="str">
        <f t="shared" ca="1" si="131"/>
        <v/>
      </c>
      <c r="EC229" s="1" t="str">
        <f>IFERROR(IF(FIND(1970,Table1[Date 10s]),ROW()),"")</f>
        <v/>
      </c>
      <c r="ED229" s="1" t="str">
        <f t="shared" ca="1" si="132"/>
        <v/>
      </c>
      <c r="EG229" s="1" t="str">
        <f>IFERROR(IF(FIND(1980,Table1[Date 10s]),ROW()),"")</f>
        <v/>
      </c>
      <c r="EH229" s="1" t="str">
        <f t="shared" ca="1" si="133"/>
        <v/>
      </c>
      <c r="EK229" s="1" t="str">
        <f>IFERROR(IF(FIND(1990,Table1[Date 10s]),ROW()),"")</f>
        <v/>
      </c>
      <c r="EL229" s="1" t="str">
        <f t="shared" ca="1" si="134"/>
        <v/>
      </c>
      <c r="EO229" s="1">
        <f>IFERROR(IF(FIND(2000,Table1[Date 10s]),ROW()),"")</f>
        <v>229</v>
      </c>
      <c r="EP229" s="1" t="str">
        <f t="shared" ca="1" si="135"/>
        <v/>
      </c>
      <c r="ES229" s="1" t="str">
        <f>IFERROR(IF(FIND(2010,Table1[Date 10s]),ROW()),"")</f>
        <v/>
      </c>
      <c r="ET229" s="1" t="str">
        <f t="shared" ca="1" si="136"/>
        <v/>
      </c>
      <c r="EU229" s="1"/>
    </row>
    <row r="230" spans="1:151">
      <c r="A230" s="1">
        <v>229</v>
      </c>
      <c r="B230" s="1">
        <v>8</v>
      </c>
      <c r="C230" s="1" t="s">
        <v>544</v>
      </c>
      <c r="D230" s="1" t="s">
        <v>545</v>
      </c>
      <c r="E230" s="1">
        <v>2007</v>
      </c>
      <c r="F230" s="1">
        <v>2005</v>
      </c>
      <c r="G230" s="1">
        <v>2000</v>
      </c>
      <c r="H230" s="1" t="s">
        <v>362</v>
      </c>
      <c r="I230" s="2">
        <v>316890</v>
      </c>
      <c r="K230" s="1">
        <f t="shared" si="114"/>
        <v>8</v>
      </c>
      <c r="L230" s="3">
        <f>Table1[[#This Row],[Votes]]</f>
        <v>316890</v>
      </c>
      <c r="CI230" s="1" t="str">
        <f>IFERROR(IF(FIND($CH$2,Table1[Date5s]),ROW()),"")</f>
        <v/>
      </c>
      <c r="CJ230" s="1" t="e">
        <f t="shared" si="137"/>
        <v>#N/A</v>
      </c>
      <c r="CK230" s="1" t="e">
        <f t="shared" ca="1" si="115"/>
        <v>#N/A</v>
      </c>
      <c r="CL230" s="1" t="e">
        <f t="shared" ca="1" si="116"/>
        <v>#N/A</v>
      </c>
      <c r="CM230" s="1" t="e">
        <f t="shared" ca="1" si="117"/>
        <v>#N/A</v>
      </c>
      <c r="CN230" s="1" t="e">
        <f t="shared" ca="1" si="118"/>
        <v>#N/A</v>
      </c>
      <c r="CO230" s="1" t="e">
        <f t="shared" ca="1" si="119"/>
        <v>#N/A</v>
      </c>
      <c r="CP230" s="1" t="e">
        <f t="shared" ca="1" si="120"/>
        <v>#N/A</v>
      </c>
      <c r="CQ230" s="1" t="e">
        <f t="shared" ca="1" si="121"/>
        <v>#N/A</v>
      </c>
      <c r="CR230" s="1" t="e">
        <f t="shared" ca="1" si="122"/>
        <v>#N/A</v>
      </c>
      <c r="CS230" s="1" t="e">
        <f t="shared" ca="1" si="123"/>
        <v>#N/A</v>
      </c>
      <c r="CU230" s="1" t="e">
        <f t="shared" ca="1" si="138"/>
        <v>#N/A</v>
      </c>
      <c r="CV230" s="1" t="e">
        <f t="shared" ca="1" si="124"/>
        <v>#N/A</v>
      </c>
      <c r="CW230" s="1" t="e">
        <f t="shared" ca="1" si="125"/>
        <v>#N/A</v>
      </c>
      <c r="CX230" s="1" t="e">
        <f t="shared" ca="1" si="126"/>
        <v>#N/A</v>
      </c>
      <c r="DI230" s="1" t="str">
        <f>IFERROR(IF(FIND(1920,Table1[Date 10s]),ROW()),"")</f>
        <v/>
      </c>
      <c r="DJ230" s="1" t="str">
        <f t="shared" ca="1" si="127"/>
        <v/>
      </c>
      <c r="DM230" s="1" t="str">
        <f>IFERROR(IF(FIND(1930,Table1[Date 10s]),ROW()),"")</f>
        <v/>
      </c>
      <c r="DN230" s="1" t="str">
        <f t="shared" ca="1" si="128"/>
        <v/>
      </c>
      <c r="DQ230" s="1" t="str">
        <f>IFERROR(IF(FIND(1940,Table1[Date 10s]),ROW()),"")</f>
        <v/>
      </c>
      <c r="DR230" s="1" t="str">
        <f t="shared" ca="1" si="129"/>
        <v/>
      </c>
      <c r="DU230" s="1" t="str">
        <f>IFERROR(IF(FIND(1950,Table1[Date 10s]),ROW()),"")</f>
        <v/>
      </c>
      <c r="DV230" s="1" t="str">
        <f t="shared" ca="1" si="130"/>
        <v/>
      </c>
      <c r="DY230" s="1" t="str">
        <f>IFERROR(IF(FIND(1960,Table1[Date 10s]),ROW()),"")</f>
        <v/>
      </c>
      <c r="DZ230" s="1" t="str">
        <f t="shared" ca="1" si="131"/>
        <v/>
      </c>
      <c r="EC230" s="1" t="str">
        <f>IFERROR(IF(FIND(1970,Table1[Date 10s]),ROW()),"")</f>
        <v/>
      </c>
      <c r="ED230" s="1" t="str">
        <f t="shared" ca="1" si="132"/>
        <v/>
      </c>
      <c r="EG230" s="1" t="str">
        <f>IFERROR(IF(FIND(1980,Table1[Date 10s]),ROW()),"")</f>
        <v/>
      </c>
      <c r="EH230" s="1" t="str">
        <f t="shared" ca="1" si="133"/>
        <v/>
      </c>
      <c r="EK230" s="1" t="str">
        <f>IFERROR(IF(FIND(1990,Table1[Date 10s]),ROW()),"")</f>
        <v/>
      </c>
      <c r="EL230" s="1" t="str">
        <f t="shared" ca="1" si="134"/>
        <v/>
      </c>
      <c r="EO230" s="1">
        <f>IFERROR(IF(FIND(2000,Table1[Date 10s]),ROW()),"")</f>
        <v>230</v>
      </c>
      <c r="EP230" s="1" t="str">
        <f t="shared" ca="1" si="135"/>
        <v/>
      </c>
      <c r="ES230" s="1" t="str">
        <f>IFERROR(IF(FIND(2010,Table1[Date 10s]),ROW()),"")</f>
        <v/>
      </c>
      <c r="ET230" s="1" t="str">
        <f t="shared" ca="1" si="136"/>
        <v/>
      </c>
      <c r="EU230" s="1"/>
    </row>
    <row r="231" spans="1:151">
      <c r="A231" s="1">
        <v>230</v>
      </c>
      <c r="B231" s="1">
        <v>8</v>
      </c>
      <c r="C231" s="1" t="s">
        <v>546</v>
      </c>
      <c r="D231" s="1" t="s">
        <v>547</v>
      </c>
      <c r="E231" s="1">
        <v>2008</v>
      </c>
      <c r="F231" s="1">
        <v>2005</v>
      </c>
      <c r="G231" s="1">
        <v>2000</v>
      </c>
      <c r="H231" s="1" t="s">
        <v>25</v>
      </c>
      <c r="I231" s="2">
        <v>86593</v>
      </c>
      <c r="K231" s="1">
        <f t="shared" si="114"/>
        <v>8</v>
      </c>
      <c r="L231" s="3">
        <f>Table1[[#This Row],[Votes]]</f>
        <v>86593</v>
      </c>
      <c r="CI231" s="1" t="str">
        <f>IFERROR(IF(FIND($CH$2,Table1[Date5s]),ROW()),"")</f>
        <v/>
      </c>
      <c r="CJ231" s="1" t="e">
        <f t="shared" si="137"/>
        <v>#N/A</v>
      </c>
      <c r="CK231" s="1" t="e">
        <f t="shared" ca="1" si="115"/>
        <v>#N/A</v>
      </c>
      <c r="CL231" s="1" t="e">
        <f t="shared" ca="1" si="116"/>
        <v>#N/A</v>
      </c>
      <c r="CM231" s="1" t="e">
        <f t="shared" ca="1" si="117"/>
        <v>#N/A</v>
      </c>
      <c r="CN231" s="1" t="e">
        <f t="shared" ca="1" si="118"/>
        <v>#N/A</v>
      </c>
      <c r="CO231" s="1" t="e">
        <f t="shared" ca="1" si="119"/>
        <v>#N/A</v>
      </c>
      <c r="CP231" s="1" t="e">
        <f t="shared" ca="1" si="120"/>
        <v>#N/A</v>
      </c>
      <c r="CQ231" s="1" t="e">
        <f t="shared" ca="1" si="121"/>
        <v>#N/A</v>
      </c>
      <c r="CR231" s="1" t="e">
        <f t="shared" ca="1" si="122"/>
        <v>#N/A</v>
      </c>
      <c r="CS231" s="1" t="e">
        <f t="shared" ca="1" si="123"/>
        <v>#N/A</v>
      </c>
      <c r="CU231" s="1" t="e">
        <f t="shared" ca="1" si="138"/>
        <v>#N/A</v>
      </c>
      <c r="CV231" s="1" t="e">
        <f t="shared" ca="1" si="124"/>
        <v>#N/A</v>
      </c>
      <c r="CW231" s="1" t="e">
        <f t="shared" ca="1" si="125"/>
        <v>#N/A</v>
      </c>
      <c r="CX231" s="1" t="e">
        <f t="shared" ca="1" si="126"/>
        <v>#N/A</v>
      </c>
      <c r="DI231" s="1" t="str">
        <f>IFERROR(IF(FIND(1920,Table1[Date 10s]),ROW()),"")</f>
        <v/>
      </c>
      <c r="DJ231" s="1" t="str">
        <f t="shared" ca="1" si="127"/>
        <v/>
      </c>
      <c r="DM231" s="1" t="str">
        <f>IFERROR(IF(FIND(1930,Table1[Date 10s]),ROW()),"")</f>
        <v/>
      </c>
      <c r="DN231" s="1" t="str">
        <f t="shared" ca="1" si="128"/>
        <v/>
      </c>
      <c r="DQ231" s="1" t="str">
        <f>IFERROR(IF(FIND(1940,Table1[Date 10s]),ROW()),"")</f>
        <v/>
      </c>
      <c r="DR231" s="1" t="str">
        <f t="shared" ca="1" si="129"/>
        <v/>
      </c>
      <c r="DU231" s="1" t="str">
        <f>IFERROR(IF(FIND(1950,Table1[Date 10s]),ROW()),"")</f>
        <v/>
      </c>
      <c r="DV231" s="1" t="str">
        <f t="shared" ca="1" si="130"/>
        <v/>
      </c>
      <c r="DY231" s="1" t="str">
        <f>IFERROR(IF(FIND(1960,Table1[Date 10s]),ROW()),"")</f>
        <v/>
      </c>
      <c r="DZ231" s="1" t="str">
        <f t="shared" ca="1" si="131"/>
        <v/>
      </c>
      <c r="EC231" s="1" t="str">
        <f>IFERROR(IF(FIND(1970,Table1[Date 10s]),ROW()),"")</f>
        <v/>
      </c>
      <c r="ED231" s="1" t="str">
        <f t="shared" ca="1" si="132"/>
        <v/>
      </c>
      <c r="EG231" s="1" t="str">
        <f>IFERROR(IF(FIND(1980,Table1[Date 10s]),ROW()),"")</f>
        <v/>
      </c>
      <c r="EH231" s="1" t="str">
        <f t="shared" ca="1" si="133"/>
        <v/>
      </c>
      <c r="EK231" s="1" t="str">
        <f>IFERROR(IF(FIND(1990,Table1[Date 10s]),ROW()),"")</f>
        <v/>
      </c>
      <c r="EL231" s="1" t="str">
        <f t="shared" ca="1" si="134"/>
        <v/>
      </c>
      <c r="EO231" s="1">
        <f>IFERROR(IF(FIND(2000,Table1[Date 10s]),ROW()),"")</f>
        <v>231</v>
      </c>
      <c r="EP231" s="1" t="str">
        <f t="shared" ca="1" si="135"/>
        <v/>
      </c>
      <c r="ES231" s="1" t="str">
        <f>IFERROR(IF(FIND(2010,Table1[Date 10s]),ROW()),"")</f>
        <v/>
      </c>
      <c r="ET231" s="1" t="str">
        <f t="shared" ca="1" si="136"/>
        <v/>
      </c>
      <c r="EU231" s="1"/>
    </row>
    <row r="232" spans="1:151">
      <c r="A232" s="1">
        <v>231</v>
      </c>
      <c r="B232" s="1">
        <v>8</v>
      </c>
      <c r="C232" s="1" t="s">
        <v>548</v>
      </c>
      <c r="D232" s="1" t="s">
        <v>549</v>
      </c>
      <c r="E232" s="1">
        <v>1964</v>
      </c>
      <c r="F232" s="1">
        <v>1960</v>
      </c>
      <c r="G232" s="1">
        <v>1960</v>
      </c>
      <c r="H232" s="1" t="s">
        <v>116</v>
      </c>
      <c r="I232" s="2">
        <v>82374</v>
      </c>
      <c r="K232" s="1">
        <f t="shared" si="114"/>
        <v>8</v>
      </c>
      <c r="L232" s="3">
        <f>Table1[[#This Row],[Votes]]</f>
        <v>82374</v>
      </c>
      <c r="CI232" s="1" t="str">
        <f>IFERROR(IF(FIND($CH$2,Table1[Date5s]),ROW()),"")</f>
        <v/>
      </c>
      <c r="CJ232" s="1" t="e">
        <f t="shared" si="137"/>
        <v>#N/A</v>
      </c>
      <c r="CK232" s="1" t="e">
        <f t="shared" ca="1" si="115"/>
        <v>#N/A</v>
      </c>
      <c r="CL232" s="1" t="e">
        <f t="shared" ca="1" si="116"/>
        <v>#N/A</v>
      </c>
      <c r="CM232" s="1" t="e">
        <f t="shared" ca="1" si="117"/>
        <v>#N/A</v>
      </c>
      <c r="CN232" s="1" t="e">
        <f t="shared" ca="1" si="118"/>
        <v>#N/A</v>
      </c>
      <c r="CO232" s="1" t="e">
        <f t="shared" ca="1" si="119"/>
        <v>#N/A</v>
      </c>
      <c r="CP232" s="1" t="e">
        <f t="shared" ca="1" si="120"/>
        <v>#N/A</v>
      </c>
      <c r="CQ232" s="1" t="e">
        <f t="shared" ca="1" si="121"/>
        <v>#N/A</v>
      </c>
      <c r="CR232" s="1" t="e">
        <f t="shared" ca="1" si="122"/>
        <v>#N/A</v>
      </c>
      <c r="CS232" s="1" t="e">
        <f t="shared" ca="1" si="123"/>
        <v>#N/A</v>
      </c>
      <c r="CU232" s="1" t="e">
        <f t="shared" ca="1" si="138"/>
        <v>#N/A</v>
      </c>
      <c r="CV232" s="1" t="e">
        <f t="shared" ca="1" si="124"/>
        <v>#N/A</v>
      </c>
      <c r="CW232" s="1" t="e">
        <f t="shared" ca="1" si="125"/>
        <v>#N/A</v>
      </c>
      <c r="CX232" s="1" t="e">
        <f t="shared" ca="1" si="126"/>
        <v>#N/A</v>
      </c>
      <c r="DI232" s="1" t="str">
        <f>IFERROR(IF(FIND(1920,Table1[Date 10s]),ROW()),"")</f>
        <v/>
      </c>
      <c r="DJ232" s="1" t="str">
        <f t="shared" ca="1" si="127"/>
        <v/>
      </c>
      <c r="DM232" s="1" t="str">
        <f>IFERROR(IF(FIND(1930,Table1[Date 10s]),ROW()),"")</f>
        <v/>
      </c>
      <c r="DN232" s="1" t="str">
        <f t="shared" ca="1" si="128"/>
        <v/>
      </c>
      <c r="DQ232" s="1" t="str">
        <f>IFERROR(IF(FIND(1940,Table1[Date 10s]),ROW()),"")</f>
        <v/>
      </c>
      <c r="DR232" s="1" t="str">
        <f t="shared" ca="1" si="129"/>
        <v/>
      </c>
      <c r="DU232" s="1" t="str">
        <f>IFERROR(IF(FIND(1950,Table1[Date 10s]),ROW()),"")</f>
        <v/>
      </c>
      <c r="DV232" s="1" t="str">
        <f t="shared" ca="1" si="130"/>
        <v/>
      </c>
      <c r="DY232" s="1">
        <f>IFERROR(IF(FIND(1960,Table1[Date 10s]),ROW()),"")</f>
        <v>232</v>
      </c>
      <c r="DZ232" s="1" t="str">
        <f t="shared" ca="1" si="131"/>
        <v/>
      </c>
      <c r="EC232" s="1" t="str">
        <f>IFERROR(IF(FIND(1970,Table1[Date 10s]),ROW()),"")</f>
        <v/>
      </c>
      <c r="ED232" s="1" t="str">
        <f t="shared" ca="1" si="132"/>
        <v/>
      </c>
      <c r="EG232" s="1" t="str">
        <f>IFERROR(IF(FIND(1980,Table1[Date 10s]),ROW()),"")</f>
        <v/>
      </c>
      <c r="EH232" s="1" t="str">
        <f t="shared" ca="1" si="133"/>
        <v/>
      </c>
      <c r="EK232" s="1" t="str">
        <f>IFERROR(IF(FIND(1990,Table1[Date 10s]),ROW()),"")</f>
        <v/>
      </c>
      <c r="EL232" s="1" t="str">
        <f t="shared" ca="1" si="134"/>
        <v/>
      </c>
      <c r="EO232" s="1" t="str">
        <f>IFERROR(IF(FIND(2000,Table1[Date 10s]),ROW()),"")</f>
        <v/>
      </c>
      <c r="EP232" s="1" t="str">
        <f t="shared" ca="1" si="135"/>
        <v/>
      </c>
      <c r="ES232" s="1" t="str">
        <f>IFERROR(IF(FIND(2010,Table1[Date 10s]),ROW()),"")</f>
        <v/>
      </c>
      <c r="ET232" s="1" t="str">
        <f t="shared" ca="1" si="136"/>
        <v/>
      </c>
      <c r="EU232" s="1"/>
    </row>
    <row r="233" spans="1:151">
      <c r="A233" s="1">
        <v>232</v>
      </c>
      <c r="B233" s="1">
        <v>8</v>
      </c>
      <c r="C233" s="1" t="s">
        <v>550</v>
      </c>
      <c r="D233" s="1" t="s">
        <v>551</v>
      </c>
      <c r="E233" s="1">
        <v>2007</v>
      </c>
      <c r="F233" s="1">
        <v>2005</v>
      </c>
      <c r="G233" s="1">
        <v>2000</v>
      </c>
      <c r="H233" s="1" t="s">
        <v>362</v>
      </c>
      <c r="I233" s="2">
        <v>69702</v>
      </c>
      <c r="K233" s="1">
        <f t="shared" si="114"/>
        <v>8</v>
      </c>
      <c r="L233" s="3">
        <f>Table1[[#This Row],[Votes]]</f>
        <v>69702</v>
      </c>
      <c r="CI233" s="1" t="str">
        <f>IFERROR(IF(FIND($CH$2,Table1[Date5s]),ROW()),"")</f>
        <v/>
      </c>
      <c r="CJ233" s="1" t="e">
        <f t="shared" si="137"/>
        <v>#N/A</v>
      </c>
      <c r="CK233" s="1" t="e">
        <f t="shared" ca="1" si="115"/>
        <v>#N/A</v>
      </c>
      <c r="CL233" s="1" t="e">
        <f t="shared" ca="1" si="116"/>
        <v>#N/A</v>
      </c>
      <c r="CM233" s="1" t="e">
        <f t="shared" ca="1" si="117"/>
        <v>#N/A</v>
      </c>
      <c r="CN233" s="1" t="e">
        <f t="shared" ca="1" si="118"/>
        <v>#N/A</v>
      </c>
      <c r="CO233" s="1" t="e">
        <f t="shared" ca="1" si="119"/>
        <v>#N/A</v>
      </c>
      <c r="CP233" s="1" t="e">
        <f t="shared" ca="1" si="120"/>
        <v>#N/A</v>
      </c>
      <c r="CQ233" s="1" t="e">
        <f t="shared" ca="1" si="121"/>
        <v>#N/A</v>
      </c>
      <c r="CR233" s="1" t="e">
        <f t="shared" ca="1" si="122"/>
        <v>#N/A</v>
      </c>
      <c r="CS233" s="1" t="e">
        <f t="shared" ca="1" si="123"/>
        <v>#N/A</v>
      </c>
      <c r="CU233" s="1" t="e">
        <f t="shared" ca="1" si="138"/>
        <v>#N/A</v>
      </c>
      <c r="CV233" s="1" t="e">
        <f t="shared" ca="1" si="124"/>
        <v>#N/A</v>
      </c>
      <c r="CW233" s="1" t="e">
        <f t="shared" ca="1" si="125"/>
        <v>#N/A</v>
      </c>
      <c r="CX233" s="1" t="e">
        <f t="shared" ca="1" si="126"/>
        <v>#N/A</v>
      </c>
      <c r="DI233" s="1" t="str">
        <f>IFERROR(IF(FIND(1920,Table1[Date 10s]),ROW()),"")</f>
        <v/>
      </c>
      <c r="DJ233" s="1" t="str">
        <f t="shared" ca="1" si="127"/>
        <v/>
      </c>
      <c r="DM233" s="1" t="str">
        <f>IFERROR(IF(FIND(1930,Table1[Date 10s]),ROW()),"")</f>
        <v/>
      </c>
      <c r="DN233" s="1" t="str">
        <f t="shared" ca="1" si="128"/>
        <v/>
      </c>
      <c r="DQ233" s="1" t="str">
        <f>IFERROR(IF(FIND(1940,Table1[Date 10s]),ROW()),"")</f>
        <v/>
      </c>
      <c r="DR233" s="1" t="str">
        <f t="shared" ca="1" si="129"/>
        <v/>
      </c>
      <c r="DU233" s="1" t="str">
        <f>IFERROR(IF(FIND(1950,Table1[Date 10s]),ROW()),"")</f>
        <v/>
      </c>
      <c r="DV233" s="1" t="str">
        <f t="shared" ca="1" si="130"/>
        <v/>
      </c>
      <c r="DY233" s="1" t="str">
        <f>IFERROR(IF(FIND(1960,Table1[Date 10s]),ROW()),"")</f>
        <v/>
      </c>
      <c r="DZ233" s="1" t="str">
        <f t="shared" ca="1" si="131"/>
        <v/>
      </c>
      <c r="EC233" s="1" t="str">
        <f>IFERROR(IF(FIND(1970,Table1[Date 10s]),ROW()),"")</f>
        <v/>
      </c>
      <c r="ED233" s="1" t="str">
        <f t="shared" ca="1" si="132"/>
        <v/>
      </c>
      <c r="EG233" s="1" t="str">
        <f>IFERROR(IF(FIND(1980,Table1[Date 10s]),ROW()),"")</f>
        <v/>
      </c>
      <c r="EH233" s="1" t="str">
        <f t="shared" ca="1" si="133"/>
        <v/>
      </c>
      <c r="EK233" s="1" t="str">
        <f>IFERROR(IF(FIND(1990,Table1[Date 10s]),ROW()),"")</f>
        <v/>
      </c>
      <c r="EL233" s="1" t="str">
        <f t="shared" ca="1" si="134"/>
        <v/>
      </c>
      <c r="EO233" s="1">
        <f>IFERROR(IF(FIND(2000,Table1[Date 10s]),ROW()),"")</f>
        <v>233</v>
      </c>
      <c r="EP233" s="1" t="str">
        <f t="shared" ca="1" si="135"/>
        <v/>
      </c>
      <c r="ES233" s="1" t="str">
        <f>IFERROR(IF(FIND(2010,Table1[Date 10s]),ROW()),"")</f>
        <v/>
      </c>
      <c r="ET233" s="1" t="str">
        <f t="shared" ca="1" si="136"/>
        <v/>
      </c>
      <c r="EU233" s="1"/>
    </row>
    <row r="234" spans="1:151">
      <c r="A234" s="1">
        <v>233</v>
      </c>
      <c r="B234" s="1">
        <v>8</v>
      </c>
      <c r="C234" s="1" t="s">
        <v>552</v>
      </c>
      <c r="D234" s="1" t="s">
        <v>553</v>
      </c>
      <c r="E234" s="1">
        <v>2012</v>
      </c>
      <c r="F234" s="1">
        <v>2010</v>
      </c>
      <c r="G234" s="1">
        <v>2010</v>
      </c>
      <c r="H234" s="1" t="s">
        <v>157</v>
      </c>
      <c r="I234" s="2">
        <v>352517</v>
      </c>
      <c r="K234" s="1">
        <f t="shared" si="114"/>
        <v>8</v>
      </c>
      <c r="L234" s="3">
        <f>Table1[[#This Row],[Votes]]</f>
        <v>352517</v>
      </c>
      <c r="CI234" s="1" t="str">
        <f>IFERROR(IF(FIND($CH$2,Table1[Date5s]),ROW()),"")</f>
        <v/>
      </c>
      <c r="CJ234" s="1" t="e">
        <f t="shared" si="137"/>
        <v>#N/A</v>
      </c>
      <c r="CK234" s="1" t="e">
        <f t="shared" ca="1" si="115"/>
        <v>#N/A</v>
      </c>
      <c r="CL234" s="1" t="e">
        <f t="shared" ca="1" si="116"/>
        <v>#N/A</v>
      </c>
      <c r="CM234" s="1" t="e">
        <f t="shared" ca="1" si="117"/>
        <v>#N/A</v>
      </c>
      <c r="CN234" s="1" t="e">
        <f t="shared" ca="1" si="118"/>
        <v>#N/A</v>
      </c>
      <c r="CO234" s="1" t="e">
        <f t="shared" ca="1" si="119"/>
        <v>#N/A</v>
      </c>
      <c r="CP234" s="1" t="e">
        <f t="shared" ca="1" si="120"/>
        <v>#N/A</v>
      </c>
      <c r="CQ234" s="1" t="e">
        <f t="shared" ca="1" si="121"/>
        <v>#N/A</v>
      </c>
      <c r="CR234" s="1" t="e">
        <f t="shared" ca="1" si="122"/>
        <v>#N/A</v>
      </c>
      <c r="CS234" s="1" t="e">
        <f t="shared" ca="1" si="123"/>
        <v>#N/A</v>
      </c>
      <c r="CU234" s="1" t="e">
        <f t="shared" ca="1" si="138"/>
        <v>#N/A</v>
      </c>
      <c r="CV234" s="1" t="e">
        <f t="shared" ca="1" si="124"/>
        <v>#N/A</v>
      </c>
      <c r="CW234" s="1" t="e">
        <f t="shared" ca="1" si="125"/>
        <v>#N/A</v>
      </c>
      <c r="CX234" s="1" t="e">
        <f t="shared" ca="1" si="126"/>
        <v>#N/A</v>
      </c>
      <c r="DI234" s="1" t="str">
        <f>IFERROR(IF(FIND(1920,Table1[Date 10s]),ROW()),"")</f>
        <v/>
      </c>
      <c r="DJ234" s="1" t="str">
        <f t="shared" ca="1" si="127"/>
        <v/>
      </c>
      <c r="DM234" s="1" t="str">
        <f>IFERROR(IF(FIND(1930,Table1[Date 10s]),ROW()),"")</f>
        <v/>
      </c>
      <c r="DN234" s="1" t="str">
        <f t="shared" ca="1" si="128"/>
        <v/>
      </c>
      <c r="DQ234" s="1" t="str">
        <f>IFERROR(IF(FIND(1940,Table1[Date 10s]),ROW()),"")</f>
        <v/>
      </c>
      <c r="DR234" s="1" t="str">
        <f t="shared" ca="1" si="129"/>
        <v/>
      </c>
      <c r="DU234" s="1" t="str">
        <f>IFERROR(IF(FIND(1950,Table1[Date 10s]),ROW()),"")</f>
        <v/>
      </c>
      <c r="DV234" s="1" t="str">
        <f t="shared" ca="1" si="130"/>
        <v/>
      </c>
      <c r="DY234" s="1" t="str">
        <f>IFERROR(IF(FIND(1960,Table1[Date 10s]),ROW()),"")</f>
        <v/>
      </c>
      <c r="DZ234" s="1" t="str">
        <f t="shared" ca="1" si="131"/>
        <v/>
      </c>
      <c r="EC234" s="1" t="str">
        <f>IFERROR(IF(FIND(1970,Table1[Date 10s]),ROW()),"")</f>
        <v/>
      </c>
      <c r="ED234" s="1" t="str">
        <f t="shared" ca="1" si="132"/>
        <v/>
      </c>
      <c r="EG234" s="1" t="str">
        <f>IFERROR(IF(FIND(1980,Table1[Date 10s]),ROW()),"")</f>
        <v/>
      </c>
      <c r="EH234" s="1" t="str">
        <f t="shared" ca="1" si="133"/>
        <v/>
      </c>
      <c r="EK234" s="1" t="str">
        <f>IFERROR(IF(FIND(1990,Table1[Date 10s]),ROW()),"")</f>
        <v/>
      </c>
      <c r="EL234" s="1" t="str">
        <f t="shared" ca="1" si="134"/>
        <v/>
      </c>
      <c r="EO234" s="1" t="str">
        <f>IFERROR(IF(FIND(2000,Table1[Date 10s]),ROW()),"")</f>
        <v/>
      </c>
      <c r="EP234" s="1" t="str">
        <f t="shared" ca="1" si="135"/>
        <v/>
      </c>
      <c r="ES234" s="1">
        <f>IFERROR(IF(FIND(2010,Table1[Date 10s]),ROW()),"")</f>
        <v>234</v>
      </c>
      <c r="ET234" s="1" t="str">
        <f t="shared" ca="1" si="136"/>
        <v/>
      </c>
      <c r="EU234" s="1"/>
    </row>
    <row r="235" spans="1:151">
      <c r="A235" s="1">
        <v>234</v>
      </c>
      <c r="B235" s="1">
        <v>8</v>
      </c>
      <c r="C235" s="1" t="s">
        <v>554</v>
      </c>
      <c r="D235" s="1" t="s">
        <v>555</v>
      </c>
      <c r="E235" s="1">
        <v>2009</v>
      </c>
      <c r="F235" s="1">
        <v>2005</v>
      </c>
      <c r="G235" s="1">
        <v>2000</v>
      </c>
      <c r="H235" s="1" t="s">
        <v>287</v>
      </c>
      <c r="I235" s="2">
        <v>388592</v>
      </c>
      <c r="K235" s="1">
        <f t="shared" si="114"/>
        <v>8</v>
      </c>
      <c r="L235" s="3">
        <f>Table1[[#This Row],[Votes]]</f>
        <v>388592</v>
      </c>
      <c r="CI235" s="1" t="str">
        <f>IFERROR(IF(FIND($CH$2,Table1[Date5s]),ROW()),"")</f>
        <v/>
      </c>
      <c r="CJ235" s="1" t="e">
        <f t="shared" si="137"/>
        <v>#N/A</v>
      </c>
      <c r="CK235" s="1" t="e">
        <f t="shared" ca="1" si="115"/>
        <v>#N/A</v>
      </c>
      <c r="CL235" s="1" t="e">
        <f t="shared" ca="1" si="116"/>
        <v>#N/A</v>
      </c>
      <c r="CM235" s="1" t="e">
        <f t="shared" ca="1" si="117"/>
        <v>#N/A</v>
      </c>
      <c r="CN235" s="1" t="e">
        <f t="shared" ca="1" si="118"/>
        <v>#N/A</v>
      </c>
      <c r="CO235" s="1" t="e">
        <f t="shared" ca="1" si="119"/>
        <v>#N/A</v>
      </c>
      <c r="CP235" s="1" t="e">
        <f t="shared" ca="1" si="120"/>
        <v>#N/A</v>
      </c>
      <c r="CQ235" s="1" t="e">
        <f t="shared" ca="1" si="121"/>
        <v>#N/A</v>
      </c>
      <c r="CR235" s="1" t="e">
        <f t="shared" ca="1" si="122"/>
        <v>#N/A</v>
      </c>
      <c r="CS235" s="1" t="e">
        <f t="shared" ca="1" si="123"/>
        <v>#N/A</v>
      </c>
      <c r="CU235" s="1" t="e">
        <f t="shared" ca="1" si="138"/>
        <v>#N/A</v>
      </c>
      <c r="CV235" s="1" t="e">
        <f t="shared" ca="1" si="124"/>
        <v>#N/A</v>
      </c>
      <c r="CW235" s="1" t="e">
        <f t="shared" ca="1" si="125"/>
        <v>#N/A</v>
      </c>
      <c r="CX235" s="1" t="e">
        <f t="shared" ca="1" si="126"/>
        <v>#N/A</v>
      </c>
      <c r="DI235" s="1" t="str">
        <f>IFERROR(IF(FIND(1920,Table1[Date 10s]),ROW()),"")</f>
        <v/>
      </c>
      <c r="DJ235" s="1" t="str">
        <f t="shared" ca="1" si="127"/>
        <v/>
      </c>
      <c r="DM235" s="1" t="str">
        <f>IFERROR(IF(FIND(1930,Table1[Date 10s]),ROW()),"")</f>
        <v/>
      </c>
      <c r="DN235" s="1" t="str">
        <f t="shared" ca="1" si="128"/>
        <v/>
      </c>
      <c r="DQ235" s="1" t="str">
        <f>IFERROR(IF(FIND(1940,Table1[Date 10s]),ROW()),"")</f>
        <v/>
      </c>
      <c r="DR235" s="1" t="str">
        <f t="shared" ca="1" si="129"/>
        <v/>
      </c>
      <c r="DU235" s="1" t="str">
        <f>IFERROR(IF(FIND(1950,Table1[Date 10s]),ROW()),"")</f>
        <v/>
      </c>
      <c r="DV235" s="1" t="str">
        <f t="shared" ca="1" si="130"/>
        <v/>
      </c>
      <c r="DY235" s="1" t="str">
        <f>IFERROR(IF(FIND(1960,Table1[Date 10s]),ROW()),"")</f>
        <v/>
      </c>
      <c r="DZ235" s="1" t="str">
        <f t="shared" ca="1" si="131"/>
        <v/>
      </c>
      <c r="EC235" s="1" t="str">
        <f>IFERROR(IF(FIND(1970,Table1[Date 10s]),ROW()),"")</f>
        <v/>
      </c>
      <c r="ED235" s="1" t="str">
        <f t="shared" ca="1" si="132"/>
        <v/>
      </c>
      <c r="EG235" s="1" t="str">
        <f>IFERROR(IF(FIND(1980,Table1[Date 10s]),ROW()),"")</f>
        <v/>
      </c>
      <c r="EH235" s="1" t="str">
        <f t="shared" ca="1" si="133"/>
        <v/>
      </c>
      <c r="EK235" s="1" t="str">
        <f>IFERROR(IF(FIND(1990,Table1[Date 10s]),ROW()),"")</f>
        <v/>
      </c>
      <c r="EL235" s="1" t="str">
        <f t="shared" ca="1" si="134"/>
        <v/>
      </c>
      <c r="EO235" s="1">
        <f>IFERROR(IF(FIND(2000,Table1[Date 10s]),ROW()),"")</f>
        <v>235</v>
      </c>
      <c r="EP235" s="1" t="str">
        <f t="shared" ca="1" si="135"/>
        <v/>
      </c>
      <c r="ES235" s="1" t="str">
        <f>IFERROR(IF(FIND(2010,Table1[Date 10s]),ROW()),"")</f>
        <v/>
      </c>
      <c r="ET235" s="1" t="str">
        <f t="shared" ca="1" si="136"/>
        <v/>
      </c>
      <c r="EU235" s="1"/>
    </row>
    <row r="236" spans="1:151">
      <c r="A236" s="1">
        <v>235</v>
      </c>
      <c r="B236" s="1">
        <v>8</v>
      </c>
      <c r="C236" s="1" t="s">
        <v>556</v>
      </c>
      <c r="D236" s="1" t="s">
        <v>557</v>
      </c>
      <c r="E236" s="1">
        <v>2010</v>
      </c>
      <c r="F236" s="1">
        <v>2010</v>
      </c>
      <c r="G236" s="1">
        <v>2010</v>
      </c>
      <c r="H236" s="1" t="s">
        <v>55</v>
      </c>
      <c r="I236" s="2">
        <v>436151</v>
      </c>
      <c r="K236" s="1">
        <f t="shared" si="114"/>
        <v>8</v>
      </c>
      <c r="L236" s="3">
        <f>Table1[[#This Row],[Votes]]</f>
        <v>436151</v>
      </c>
      <c r="CI236" s="1" t="str">
        <f>IFERROR(IF(FIND($CH$2,Table1[Date5s]),ROW()),"")</f>
        <v/>
      </c>
      <c r="CJ236" s="1" t="e">
        <f t="shared" si="137"/>
        <v>#N/A</v>
      </c>
      <c r="CK236" s="1" t="e">
        <f t="shared" ca="1" si="115"/>
        <v>#N/A</v>
      </c>
      <c r="CL236" s="1" t="e">
        <f t="shared" ca="1" si="116"/>
        <v>#N/A</v>
      </c>
      <c r="CM236" s="1" t="e">
        <f t="shared" ca="1" si="117"/>
        <v>#N/A</v>
      </c>
      <c r="CN236" s="1" t="e">
        <f t="shared" ca="1" si="118"/>
        <v>#N/A</v>
      </c>
      <c r="CO236" s="1" t="e">
        <f t="shared" ca="1" si="119"/>
        <v>#N/A</v>
      </c>
      <c r="CP236" s="1" t="e">
        <f t="shared" ca="1" si="120"/>
        <v>#N/A</v>
      </c>
      <c r="CQ236" s="1" t="e">
        <f t="shared" ca="1" si="121"/>
        <v>#N/A</v>
      </c>
      <c r="CR236" s="1" t="e">
        <f t="shared" ca="1" si="122"/>
        <v>#N/A</v>
      </c>
      <c r="CS236" s="1" t="e">
        <f t="shared" ca="1" si="123"/>
        <v>#N/A</v>
      </c>
      <c r="CU236" s="1" t="e">
        <f t="shared" ca="1" si="138"/>
        <v>#N/A</v>
      </c>
      <c r="CV236" s="1" t="e">
        <f t="shared" ca="1" si="124"/>
        <v>#N/A</v>
      </c>
      <c r="CW236" s="1" t="e">
        <f t="shared" ca="1" si="125"/>
        <v>#N/A</v>
      </c>
      <c r="CX236" s="1" t="e">
        <f t="shared" ca="1" si="126"/>
        <v>#N/A</v>
      </c>
      <c r="DI236" s="1" t="str">
        <f>IFERROR(IF(FIND(1920,Table1[Date 10s]),ROW()),"")</f>
        <v/>
      </c>
      <c r="DJ236" s="1" t="str">
        <f t="shared" ca="1" si="127"/>
        <v/>
      </c>
      <c r="DM236" s="1" t="str">
        <f>IFERROR(IF(FIND(1930,Table1[Date 10s]),ROW()),"")</f>
        <v/>
      </c>
      <c r="DN236" s="1" t="str">
        <f t="shared" ca="1" si="128"/>
        <v/>
      </c>
      <c r="DQ236" s="1" t="str">
        <f>IFERROR(IF(FIND(1940,Table1[Date 10s]),ROW()),"")</f>
        <v/>
      </c>
      <c r="DR236" s="1" t="str">
        <f t="shared" ca="1" si="129"/>
        <v/>
      </c>
      <c r="DU236" s="1" t="str">
        <f>IFERROR(IF(FIND(1950,Table1[Date 10s]),ROW()),"")</f>
        <v/>
      </c>
      <c r="DV236" s="1" t="str">
        <f t="shared" ca="1" si="130"/>
        <v/>
      </c>
      <c r="DY236" s="1" t="str">
        <f>IFERROR(IF(FIND(1960,Table1[Date 10s]),ROW()),"")</f>
        <v/>
      </c>
      <c r="DZ236" s="1" t="str">
        <f t="shared" ca="1" si="131"/>
        <v/>
      </c>
      <c r="EC236" s="1" t="str">
        <f>IFERROR(IF(FIND(1970,Table1[Date 10s]),ROW()),"")</f>
        <v/>
      </c>
      <c r="ED236" s="1" t="str">
        <f t="shared" ca="1" si="132"/>
        <v/>
      </c>
      <c r="EG236" s="1" t="str">
        <f>IFERROR(IF(FIND(1980,Table1[Date 10s]),ROW()),"")</f>
        <v/>
      </c>
      <c r="EH236" s="1" t="str">
        <f t="shared" ca="1" si="133"/>
        <v/>
      </c>
      <c r="EK236" s="1" t="str">
        <f>IFERROR(IF(FIND(1990,Table1[Date 10s]),ROW()),"")</f>
        <v/>
      </c>
      <c r="EL236" s="1" t="str">
        <f t="shared" ca="1" si="134"/>
        <v/>
      </c>
      <c r="EO236" s="1" t="str">
        <f>IFERROR(IF(FIND(2000,Table1[Date 10s]),ROW()),"")</f>
        <v/>
      </c>
      <c r="EP236" s="1" t="str">
        <f t="shared" ca="1" si="135"/>
        <v/>
      </c>
      <c r="ES236" s="1">
        <f>IFERROR(IF(FIND(2010,Table1[Date 10s]),ROW()),"")</f>
        <v>236</v>
      </c>
      <c r="ET236" s="1" t="str">
        <f t="shared" ca="1" si="136"/>
        <v/>
      </c>
      <c r="EU236" s="1"/>
    </row>
    <row r="237" spans="1:151">
      <c r="A237" s="1">
        <v>236</v>
      </c>
      <c r="B237" s="1">
        <v>8</v>
      </c>
      <c r="C237" s="1" t="s">
        <v>558</v>
      </c>
      <c r="D237" s="1" t="s">
        <v>559</v>
      </c>
      <c r="E237" s="1">
        <v>1988</v>
      </c>
      <c r="F237" s="1">
        <v>1985</v>
      </c>
      <c r="G237" s="1">
        <v>1980</v>
      </c>
      <c r="H237" s="1" t="s">
        <v>204</v>
      </c>
      <c r="I237" s="2">
        <v>276674</v>
      </c>
      <c r="K237" s="1">
        <f t="shared" si="114"/>
        <v>8</v>
      </c>
      <c r="L237" s="3">
        <f>Table1[[#This Row],[Votes]]</f>
        <v>276674</v>
      </c>
      <c r="CI237" s="1" t="str">
        <f>IFERROR(IF(FIND($CH$2,Table1[Date5s]),ROW()),"")</f>
        <v/>
      </c>
      <c r="CJ237" s="1" t="e">
        <f t="shared" si="137"/>
        <v>#N/A</v>
      </c>
      <c r="CK237" s="1" t="e">
        <f t="shared" ca="1" si="115"/>
        <v>#N/A</v>
      </c>
      <c r="CL237" s="1" t="e">
        <f t="shared" ca="1" si="116"/>
        <v>#N/A</v>
      </c>
      <c r="CM237" s="1" t="e">
        <f t="shared" ca="1" si="117"/>
        <v>#N/A</v>
      </c>
      <c r="CN237" s="1" t="e">
        <f t="shared" ca="1" si="118"/>
        <v>#N/A</v>
      </c>
      <c r="CO237" s="1" t="e">
        <f t="shared" ca="1" si="119"/>
        <v>#N/A</v>
      </c>
      <c r="CP237" s="1" t="e">
        <f t="shared" ca="1" si="120"/>
        <v>#N/A</v>
      </c>
      <c r="CQ237" s="1" t="e">
        <f t="shared" ca="1" si="121"/>
        <v>#N/A</v>
      </c>
      <c r="CR237" s="1" t="e">
        <f t="shared" ca="1" si="122"/>
        <v>#N/A</v>
      </c>
      <c r="CS237" s="1" t="e">
        <f t="shared" ca="1" si="123"/>
        <v>#N/A</v>
      </c>
      <c r="CU237" s="1" t="e">
        <f t="shared" ca="1" si="138"/>
        <v>#N/A</v>
      </c>
      <c r="CV237" s="1" t="e">
        <f t="shared" ca="1" si="124"/>
        <v>#N/A</v>
      </c>
      <c r="CW237" s="1" t="e">
        <f t="shared" ca="1" si="125"/>
        <v>#N/A</v>
      </c>
      <c r="CX237" s="1" t="e">
        <f t="shared" ca="1" si="126"/>
        <v>#N/A</v>
      </c>
      <c r="DI237" s="1" t="str">
        <f>IFERROR(IF(FIND(1920,Table1[Date 10s]),ROW()),"")</f>
        <v/>
      </c>
      <c r="DJ237" s="1" t="str">
        <f t="shared" ca="1" si="127"/>
        <v/>
      </c>
      <c r="DM237" s="1" t="str">
        <f>IFERROR(IF(FIND(1930,Table1[Date 10s]),ROW()),"")</f>
        <v/>
      </c>
      <c r="DN237" s="1" t="str">
        <f t="shared" ca="1" si="128"/>
        <v/>
      </c>
      <c r="DQ237" s="1" t="str">
        <f>IFERROR(IF(FIND(1940,Table1[Date 10s]),ROW()),"")</f>
        <v/>
      </c>
      <c r="DR237" s="1" t="str">
        <f t="shared" ca="1" si="129"/>
        <v/>
      </c>
      <c r="DU237" s="1" t="str">
        <f>IFERROR(IF(FIND(1950,Table1[Date 10s]),ROW()),"")</f>
        <v/>
      </c>
      <c r="DV237" s="1" t="str">
        <f t="shared" ca="1" si="130"/>
        <v/>
      </c>
      <c r="DY237" s="1" t="str">
        <f>IFERROR(IF(FIND(1960,Table1[Date 10s]),ROW()),"")</f>
        <v/>
      </c>
      <c r="DZ237" s="1" t="str">
        <f t="shared" ca="1" si="131"/>
        <v/>
      </c>
      <c r="EC237" s="1" t="str">
        <f>IFERROR(IF(FIND(1970,Table1[Date 10s]),ROW()),"")</f>
        <v/>
      </c>
      <c r="ED237" s="1" t="str">
        <f t="shared" ca="1" si="132"/>
        <v/>
      </c>
      <c r="EG237" s="1">
        <f>IFERROR(IF(FIND(1980,Table1[Date 10s]),ROW()),"")</f>
        <v>237</v>
      </c>
      <c r="EH237" s="1" t="str">
        <f t="shared" ca="1" si="133"/>
        <v/>
      </c>
      <c r="EK237" s="1" t="str">
        <f>IFERROR(IF(FIND(1990,Table1[Date 10s]),ROW()),"")</f>
        <v/>
      </c>
      <c r="EL237" s="1" t="str">
        <f t="shared" ca="1" si="134"/>
        <v/>
      </c>
      <c r="EO237" s="1" t="str">
        <f>IFERROR(IF(FIND(2000,Table1[Date 10s]),ROW()),"")</f>
        <v/>
      </c>
      <c r="EP237" s="1" t="str">
        <f t="shared" ca="1" si="135"/>
        <v/>
      </c>
      <c r="ES237" s="1" t="str">
        <f>IFERROR(IF(FIND(2010,Table1[Date 10s]),ROW()),"")</f>
        <v/>
      </c>
      <c r="ET237" s="1" t="str">
        <f t="shared" ca="1" si="136"/>
        <v/>
      </c>
      <c r="EU237" s="1"/>
    </row>
    <row r="238" spans="1:151">
      <c r="A238" s="1">
        <v>237</v>
      </c>
      <c r="B238" s="1">
        <v>8</v>
      </c>
      <c r="C238" s="1" t="s">
        <v>560</v>
      </c>
      <c r="D238" s="1" t="s">
        <v>561</v>
      </c>
      <c r="E238" s="1">
        <v>2010</v>
      </c>
      <c r="F238" s="1">
        <v>2010</v>
      </c>
      <c r="G238" s="1">
        <v>2010</v>
      </c>
      <c r="H238" s="1" t="s">
        <v>55</v>
      </c>
      <c r="I238" s="2">
        <v>36751</v>
      </c>
      <c r="K238" s="1">
        <f t="shared" si="114"/>
        <v>8</v>
      </c>
      <c r="L238" s="3">
        <f>Table1[[#This Row],[Votes]]</f>
        <v>36751</v>
      </c>
      <c r="CI238" s="1" t="str">
        <f>IFERROR(IF(FIND($CH$2,Table1[Date5s]),ROW()),"")</f>
        <v/>
      </c>
      <c r="CJ238" s="1" t="e">
        <f t="shared" si="137"/>
        <v>#N/A</v>
      </c>
      <c r="CK238" s="1" t="e">
        <f t="shared" ca="1" si="115"/>
        <v>#N/A</v>
      </c>
      <c r="CL238" s="1" t="e">
        <f t="shared" ca="1" si="116"/>
        <v>#N/A</v>
      </c>
      <c r="CM238" s="1" t="e">
        <f t="shared" ca="1" si="117"/>
        <v>#N/A</v>
      </c>
      <c r="CN238" s="1" t="e">
        <f t="shared" ca="1" si="118"/>
        <v>#N/A</v>
      </c>
      <c r="CO238" s="1" t="e">
        <f t="shared" ca="1" si="119"/>
        <v>#N/A</v>
      </c>
      <c r="CP238" s="1" t="e">
        <f t="shared" ca="1" si="120"/>
        <v>#N/A</v>
      </c>
      <c r="CQ238" s="1" t="e">
        <f t="shared" ca="1" si="121"/>
        <v>#N/A</v>
      </c>
      <c r="CR238" s="1" t="e">
        <f t="shared" ca="1" si="122"/>
        <v>#N/A</v>
      </c>
      <c r="CS238" s="1" t="e">
        <f t="shared" ca="1" si="123"/>
        <v>#N/A</v>
      </c>
      <c r="CU238" s="1" t="e">
        <f t="shared" ca="1" si="138"/>
        <v>#N/A</v>
      </c>
      <c r="CV238" s="1" t="e">
        <f t="shared" ca="1" si="124"/>
        <v>#N/A</v>
      </c>
      <c r="CW238" s="1" t="e">
        <f t="shared" ca="1" si="125"/>
        <v>#N/A</v>
      </c>
      <c r="CX238" s="1" t="e">
        <f t="shared" ca="1" si="126"/>
        <v>#N/A</v>
      </c>
      <c r="DI238" s="1" t="str">
        <f>IFERROR(IF(FIND(1920,Table1[Date 10s]),ROW()),"")</f>
        <v/>
      </c>
      <c r="DJ238" s="1" t="str">
        <f t="shared" ca="1" si="127"/>
        <v/>
      </c>
      <c r="DM238" s="1" t="str">
        <f>IFERROR(IF(FIND(1930,Table1[Date 10s]),ROW()),"")</f>
        <v/>
      </c>
      <c r="DN238" s="1" t="str">
        <f t="shared" ca="1" si="128"/>
        <v/>
      </c>
      <c r="DQ238" s="1" t="str">
        <f>IFERROR(IF(FIND(1940,Table1[Date 10s]),ROW()),"")</f>
        <v/>
      </c>
      <c r="DR238" s="1" t="str">
        <f t="shared" ca="1" si="129"/>
        <v/>
      </c>
      <c r="DU238" s="1" t="str">
        <f>IFERROR(IF(FIND(1950,Table1[Date 10s]),ROW()),"")</f>
        <v/>
      </c>
      <c r="DV238" s="1" t="str">
        <f t="shared" ca="1" si="130"/>
        <v/>
      </c>
      <c r="DY238" s="1" t="str">
        <f>IFERROR(IF(FIND(1960,Table1[Date 10s]),ROW()),"")</f>
        <v/>
      </c>
      <c r="DZ238" s="1" t="str">
        <f t="shared" ca="1" si="131"/>
        <v/>
      </c>
      <c r="EC238" s="1" t="str">
        <f>IFERROR(IF(FIND(1970,Table1[Date 10s]),ROW()),"")</f>
        <v/>
      </c>
      <c r="ED238" s="1" t="str">
        <f t="shared" ca="1" si="132"/>
        <v/>
      </c>
      <c r="EG238" s="1" t="str">
        <f>IFERROR(IF(FIND(1980,Table1[Date 10s]),ROW()),"")</f>
        <v/>
      </c>
      <c r="EH238" s="1" t="str">
        <f t="shared" ca="1" si="133"/>
        <v/>
      </c>
      <c r="EK238" s="1" t="str">
        <f>IFERROR(IF(FIND(1990,Table1[Date 10s]),ROW()),"")</f>
        <v/>
      </c>
      <c r="EL238" s="1" t="str">
        <f t="shared" ca="1" si="134"/>
        <v/>
      </c>
      <c r="EO238" s="1" t="str">
        <f>IFERROR(IF(FIND(2000,Table1[Date 10s]),ROW()),"")</f>
        <v/>
      </c>
      <c r="EP238" s="1" t="str">
        <f t="shared" ca="1" si="135"/>
        <v/>
      </c>
      <c r="ES238" s="1">
        <f>IFERROR(IF(FIND(2010,Table1[Date 10s]),ROW()),"")</f>
        <v>238</v>
      </c>
      <c r="ET238" s="1" t="str">
        <f t="shared" ca="1" si="136"/>
        <v/>
      </c>
      <c r="EU238" s="1"/>
    </row>
    <row r="239" spans="1:151">
      <c r="A239" s="1">
        <v>238</v>
      </c>
      <c r="B239" s="1">
        <v>8</v>
      </c>
      <c r="C239" s="1" t="s">
        <v>562</v>
      </c>
      <c r="D239" s="1" t="s">
        <v>563</v>
      </c>
      <c r="E239" s="1">
        <v>1968</v>
      </c>
      <c r="F239" s="1">
        <v>1965</v>
      </c>
      <c r="G239" s="1">
        <v>1960</v>
      </c>
      <c r="H239" s="1" t="s">
        <v>76</v>
      </c>
      <c r="I239" s="2">
        <v>103929</v>
      </c>
      <c r="K239" s="1">
        <f t="shared" si="114"/>
        <v>8</v>
      </c>
      <c r="L239" s="3">
        <f>Table1[[#This Row],[Votes]]</f>
        <v>103929</v>
      </c>
      <c r="CI239" s="1" t="str">
        <f>IFERROR(IF(FIND($CH$2,Table1[Date5s]),ROW()),"")</f>
        <v/>
      </c>
      <c r="CJ239" s="1" t="e">
        <f t="shared" si="137"/>
        <v>#N/A</v>
      </c>
      <c r="CK239" s="1" t="e">
        <f t="shared" ca="1" si="115"/>
        <v>#N/A</v>
      </c>
      <c r="CL239" s="1" t="e">
        <f t="shared" ca="1" si="116"/>
        <v>#N/A</v>
      </c>
      <c r="CM239" s="1" t="e">
        <f t="shared" ca="1" si="117"/>
        <v>#N/A</v>
      </c>
      <c r="CN239" s="1" t="e">
        <f t="shared" ca="1" si="118"/>
        <v>#N/A</v>
      </c>
      <c r="CO239" s="1" t="e">
        <f t="shared" ca="1" si="119"/>
        <v>#N/A</v>
      </c>
      <c r="CP239" s="1" t="e">
        <f t="shared" ca="1" si="120"/>
        <v>#N/A</v>
      </c>
      <c r="CQ239" s="1" t="e">
        <f t="shared" ca="1" si="121"/>
        <v>#N/A</v>
      </c>
      <c r="CR239" s="1" t="e">
        <f t="shared" ca="1" si="122"/>
        <v>#N/A</v>
      </c>
      <c r="CS239" s="1" t="e">
        <f t="shared" ca="1" si="123"/>
        <v>#N/A</v>
      </c>
      <c r="CU239" s="1" t="e">
        <f t="shared" ca="1" si="138"/>
        <v>#N/A</v>
      </c>
      <c r="CV239" s="1" t="e">
        <f t="shared" ca="1" si="124"/>
        <v>#N/A</v>
      </c>
      <c r="CW239" s="1" t="e">
        <f t="shared" ca="1" si="125"/>
        <v>#N/A</v>
      </c>
      <c r="CX239" s="1" t="e">
        <f t="shared" ca="1" si="126"/>
        <v>#N/A</v>
      </c>
      <c r="DI239" s="1" t="str">
        <f>IFERROR(IF(FIND(1920,Table1[Date 10s]),ROW()),"")</f>
        <v/>
      </c>
      <c r="DJ239" s="1" t="str">
        <f t="shared" ca="1" si="127"/>
        <v/>
      </c>
      <c r="DM239" s="1" t="str">
        <f>IFERROR(IF(FIND(1930,Table1[Date 10s]),ROW()),"")</f>
        <v/>
      </c>
      <c r="DN239" s="1" t="str">
        <f t="shared" ca="1" si="128"/>
        <v/>
      </c>
      <c r="DQ239" s="1" t="str">
        <f>IFERROR(IF(FIND(1940,Table1[Date 10s]),ROW()),"")</f>
        <v/>
      </c>
      <c r="DR239" s="1" t="str">
        <f t="shared" ca="1" si="129"/>
        <v/>
      </c>
      <c r="DU239" s="1" t="str">
        <f>IFERROR(IF(FIND(1950,Table1[Date 10s]),ROW()),"")</f>
        <v/>
      </c>
      <c r="DV239" s="1" t="str">
        <f t="shared" ca="1" si="130"/>
        <v/>
      </c>
      <c r="DY239" s="1">
        <f>IFERROR(IF(FIND(1960,Table1[Date 10s]),ROW()),"")</f>
        <v>239</v>
      </c>
      <c r="DZ239" s="1" t="str">
        <f t="shared" ca="1" si="131"/>
        <v/>
      </c>
      <c r="EC239" s="1" t="str">
        <f>IFERROR(IF(FIND(1970,Table1[Date 10s]),ROW()),"")</f>
        <v/>
      </c>
      <c r="ED239" s="1" t="str">
        <f t="shared" ca="1" si="132"/>
        <v/>
      </c>
      <c r="EG239" s="1" t="str">
        <f>IFERROR(IF(FIND(1980,Table1[Date 10s]),ROW()),"")</f>
        <v/>
      </c>
      <c r="EH239" s="1" t="str">
        <f t="shared" ca="1" si="133"/>
        <v/>
      </c>
      <c r="EK239" s="1" t="str">
        <f>IFERROR(IF(FIND(1990,Table1[Date 10s]),ROW()),"")</f>
        <v/>
      </c>
      <c r="EL239" s="1" t="str">
        <f t="shared" ca="1" si="134"/>
        <v/>
      </c>
      <c r="EO239" s="1" t="str">
        <f>IFERROR(IF(FIND(2000,Table1[Date 10s]),ROW()),"")</f>
        <v/>
      </c>
      <c r="EP239" s="1" t="str">
        <f t="shared" ca="1" si="135"/>
        <v/>
      </c>
      <c r="ES239" s="1" t="str">
        <f>IFERROR(IF(FIND(2010,Table1[Date 10s]),ROW()),"")</f>
        <v/>
      </c>
      <c r="ET239" s="1" t="str">
        <f t="shared" ca="1" si="136"/>
        <v/>
      </c>
      <c r="EU239" s="1"/>
    </row>
    <row r="240" spans="1:151">
      <c r="A240" s="1">
        <v>239</v>
      </c>
      <c r="B240" s="1">
        <v>8</v>
      </c>
      <c r="C240" s="1" t="s">
        <v>564</v>
      </c>
      <c r="D240" s="1" t="s">
        <v>565</v>
      </c>
      <c r="E240" s="1">
        <v>1995</v>
      </c>
      <c r="F240" s="1">
        <v>1995</v>
      </c>
      <c r="G240" s="1">
        <v>1990</v>
      </c>
      <c r="H240" s="1" t="s">
        <v>73</v>
      </c>
      <c r="I240" s="2">
        <v>63865</v>
      </c>
      <c r="K240" s="1">
        <f t="shared" si="114"/>
        <v>8</v>
      </c>
      <c r="L240" s="3">
        <f>Table1[[#This Row],[Votes]]</f>
        <v>63865</v>
      </c>
      <c r="CI240" s="1" t="str">
        <f>IFERROR(IF(FIND($CH$2,Table1[Date5s]),ROW()),"")</f>
        <v/>
      </c>
      <c r="CJ240" s="1" t="e">
        <f t="shared" si="137"/>
        <v>#N/A</v>
      </c>
      <c r="CK240" s="1" t="e">
        <f t="shared" ca="1" si="115"/>
        <v>#N/A</v>
      </c>
      <c r="CL240" s="1" t="e">
        <f t="shared" ca="1" si="116"/>
        <v>#N/A</v>
      </c>
      <c r="CM240" s="1" t="e">
        <f t="shared" ca="1" si="117"/>
        <v>#N/A</v>
      </c>
      <c r="CN240" s="1" t="e">
        <f t="shared" ca="1" si="118"/>
        <v>#N/A</v>
      </c>
      <c r="CO240" s="1" t="e">
        <f t="shared" ca="1" si="119"/>
        <v>#N/A</v>
      </c>
      <c r="CP240" s="1" t="e">
        <f t="shared" ca="1" si="120"/>
        <v>#N/A</v>
      </c>
      <c r="CQ240" s="1" t="e">
        <f t="shared" ca="1" si="121"/>
        <v>#N/A</v>
      </c>
      <c r="CR240" s="1" t="e">
        <f t="shared" ca="1" si="122"/>
        <v>#N/A</v>
      </c>
      <c r="CS240" s="1" t="e">
        <f t="shared" ca="1" si="123"/>
        <v>#N/A</v>
      </c>
      <c r="CU240" s="1" t="e">
        <f t="shared" ca="1" si="138"/>
        <v>#N/A</v>
      </c>
      <c r="CV240" s="1" t="e">
        <f t="shared" ca="1" si="124"/>
        <v>#N/A</v>
      </c>
      <c r="CW240" s="1" t="e">
        <f t="shared" ca="1" si="125"/>
        <v>#N/A</v>
      </c>
      <c r="CX240" s="1" t="e">
        <f t="shared" ca="1" si="126"/>
        <v>#N/A</v>
      </c>
      <c r="DI240" s="1" t="str">
        <f>IFERROR(IF(FIND(1920,Table1[Date 10s]),ROW()),"")</f>
        <v/>
      </c>
      <c r="DJ240" s="1" t="str">
        <f t="shared" ca="1" si="127"/>
        <v/>
      </c>
      <c r="DM240" s="1" t="str">
        <f>IFERROR(IF(FIND(1930,Table1[Date 10s]),ROW()),"")</f>
        <v/>
      </c>
      <c r="DN240" s="1" t="str">
        <f t="shared" ca="1" si="128"/>
        <v/>
      </c>
      <c r="DQ240" s="1" t="str">
        <f>IFERROR(IF(FIND(1940,Table1[Date 10s]),ROW()),"")</f>
        <v/>
      </c>
      <c r="DR240" s="1" t="str">
        <f t="shared" ca="1" si="129"/>
        <v/>
      </c>
      <c r="DU240" s="1" t="str">
        <f>IFERROR(IF(FIND(1950,Table1[Date 10s]),ROW()),"")</f>
        <v/>
      </c>
      <c r="DV240" s="1" t="str">
        <f t="shared" ca="1" si="130"/>
        <v/>
      </c>
      <c r="DY240" s="1" t="str">
        <f>IFERROR(IF(FIND(1960,Table1[Date 10s]),ROW()),"")</f>
        <v/>
      </c>
      <c r="DZ240" s="1" t="str">
        <f t="shared" ca="1" si="131"/>
        <v/>
      </c>
      <c r="EC240" s="1" t="str">
        <f>IFERROR(IF(FIND(1970,Table1[Date 10s]),ROW()),"")</f>
        <v/>
      </c>
      <c r="ED240" s="1" t="str">
        <f t="shared" ca="1" si="132"/>
        <v/>
      </c>
      <c r="EG240" s="1" t="str">
        <f>IFERROR(IF(FIND(1980,Table1[Date 10s]),ROW()),"")</f>
        <v/>
      </c>
      <c r="EH240" s="1" t="str">
        <f t="shared" ca="1" si="133"/>
        <v/>
      </c>
      <c r="EK240" s="1">
        <f>IFERROR(IF(FIND(1990,Table1[Date 10s]),ROW()),"")</f>
        <v>240</v>
      </c>
      <c r="EL240" s="1" t="str">
        <f t="shared" ca="1" si="134"/>
        <v/>
      </c>
      <c r="EO240" s="1" t="str">
        <f>IFERROR(IF(FIND(2000,Table1[Date 10s]),ROW()),"")</f>
        <v/>
      </c>
      <c r="EP240" s="1" t="str">
        <f t="shared" ca="1" si="135"/>
        <v/>
      </c>
      <c r="ES240" s="1" t="str">
        <f>IFERROR(IF(FIND(2010,Table1[Date 10s]),ROW()),"")</f>
        <v/>
      </c>
      <c r="ET240" s="1" t="str">
        <f t="shared" ca="1" si="136"/>
        <v/>
      </c>
      <c r="EU240" s="1"/>
    </row>
    <row r="241" spans="1:151">
      <c r="A241" s="1">
        <v>240</v>
      </c>
      <c r="B241" s="1">
        <v>8</v>
      </c>
      <c r="C241" s="1" t="s">
        <v>566</v>
      </c>
      <c r="D241" s="1" t="s">
        <v>567</v>
      </c>
      <c r="E241" s="1">
        <v>2009</v>
      </c>
      <c r="F241" s="1">
        <v>2005</v>
      </c>
      <c r="G241" s="1">
        <v>2000</v>
      </c>
      <c r="H241" s="1" t="s">
        <v>287</v>
      </c>
      <c r="I241" s="2">
        <v>83178</v>
      </c>
      <c r="K241" s="1">
        <f t="shared" si="114"/>
        <v>8</v>
      </c>
      <c r="L241" s="3">
        <f>Table1[[#This Row],[Votes]]</f>
        <v>83178</v>
      </c>
      <c r="CI241" s="1" t="str">
        <f>IFERROR(IF(FIND($CH$2,Table1[Date5s]),ROW()),"")</f>
        <v/>
      </c>
      <c r="CJ241" s="1" t="e">
        <f t="shared" si="137"/>
        <v>#N/A</v>
      </c>
      <c r="CK241" s="1" t="e">
        <f t="shared" ca="1" si="115"/>
        <v>#N/A</v>
      </c>
      <c r="CL241" s="1" t="e">
        <f t="shared" ca="1" si="116"/>
        <v>#N/A</v>
      </c>
      <c r="CM241" s="1" t="e">
        <f t="shared" ca="1" si="117"/>
        <v>#N/A</v>
      </c>
      <c r="CN241" s="1" t="e">
        <f t="shared" ca="1" si="118"/>
        <v>#N/A</v>
      </c>
      <c r="CO241" s="1" t="e">
        <f t="shared" ca="1" si="119"/>
        <v>#N/A</v>
      </c>
      <c r="CP241" s="1" t="e">
        <f t="shared" ca="1" si="120"/>
        <v>#N/A</v>
      </c>
      <c r="CQ241" s="1" t="e">
        <f t="shared" ca="1" si="121"/>
        <v>#N/A</v>
      </c>
      <c r="CR241" s="1" t="e">
        <f t="shared" ca="1" si="122"/>
        <v>#N/A</v>
      </c>
      <c r="CS241" s="1" t="e">
        <f t="shared" ca="1" si="123"/>
        <v>#N/A</v>
      </c>
      <c r="CU241" s="1" t="e">
        <f t="shared" ca="1" si="138"/>
        <v>#N/A</v>
      </c>
      <c r="CV241" s="1" t="e">
        <f t="shared" ca="1" si="124"/>
        <v>#N/A</v>
      </c>
      <c r="CW241" s="1" t="e">
        <f t="shared" ca="1" si="125"/>
        <v>#N/A</v>
      </c>
      <c r="CX241" s="1" t="e">
        <f t="shared" ca="1" si="126"/>
        <v>#N/A</v>
      </c>
      <c r="DI241" s="1" t="str">
        <f>IFERROR(IF(FIND(1920,Table1[Date 10s]),ROW()),"")</f>
        <v/>
      </c>
      <c r="DJ241" s="1" t="str">
        <f t="shared" ca="1" si="127"/>
        <v/>
      </c>
      <c r="DM241" s="1" t="str">
        <f>IFERROR(IF(FIND(1930,Table1[Date 10s]),ROW()),"")</f>
        <v/>
      </c>
      <c r="DN241" s="1" t="str">
        <f t="shared" ca="1" si="128"/>
        <v/>
      </c>
      <c r="DQ241" s="1" t="str">
        <f>IFERROR(IF(FIND(1940,Table1[Date 10s]),ROW()),"")</f>
        <v/>
      </c>
      <c r="DR241" s="1" t="str">
        <f t="shared" ca="1" si="129"/>
        <v/>
      </c>
      <c r="DU241" s="1" t="str">
        <f>IFERROR(IF(FIND(1950,Table1[Date 10s]),ROW()),"")</f>
        <v/>
      </c>
      <c r="DV241" s="1" t="str">
        <f t="shared" ca="1" si="130"/>
        <v/>
      </c>
      <c r="DY241" s="1" t="str">
        <f>IFERROR(IF(FIND(1960,Table1[Date 10s]),ROW()),"")</f>
        <v/>
      </c>
      <c r="DZ241" s="1" t="str">
        <f t="shared" ca="1" si="131"/>
        <v/>
      </c>
      <c r="EC241" s="1" t="str">
        <f>IFERROR(IF(FIND(1970,Table1[Date 10s]),ROW()),"")</f>
        <v/>
      </c>
      <c r="ED241" s="1" t="str">
        <f t="shared" ca="1" si="132"/>
        <v/>
      </c>
      <c r="EG241" s="1" t="str">
        <f>IFERROR(IF(FIND(1980,Table1[Date 10s]),ROW()),"")</f>
        <v/>
      </c>
      <c r="EH241" s="1" t="str">
        <f t="shared" ca="1" si="133"/>
        <v/>
      </c>
      <c r="EK241" s="1" t="str">
        <f>IFERROR(IF(FIND(1990,Table1[Date 10s]),ROW()),"")</f>
        <v/>
      </c>
      <c r="EL241" s="1" t="str">
        <f t="shared" ca="1" si="134"/>
        <v/>
      </c>
      <c r="EO241" s="1">
        <f>IFERROR(IF(FIND(2000,Table1[Date 10s]),ROW()),"")</f>
        <v>241</v>
      </c>
      <c r="EP241" s="1" t="str">
        <f t="shared" ca="1" si="135"/>
        <v/>
      </c>
      <c r="ES241" s="1" t="str">
        <f>IFERROR(IF(FIND(2010,Table1[Date 10s]),ROW()),"")</f>
        <v/>
      </c>
      <c r="ET241" s="1" t="str">
        <f t="shared" ca="1" si="136"/>
        <v/>
      </c>
      <c r="EU241" s="1"/>
    </row>
    <row r="242" spans="1:151">
      <c r="A242" s="1">
        <v>241</v>
      </c>
      <c r="B242" s="1">
        <v>8</v>
      </c>
      <c r="C242" s="1" t="s">
        <v>568</v>
      </c>
      <c r="D242" s="1" t="s">
        <v>569</v>
      </c>
      <c r="E242" s="1">
        <v>2011</v>
      </c>
      <c r="F242" s="1">
        <v>2010</v>
      </c>
      <c r="G242" s="1">
        <v>2010</v>
      </c>
      <c r="H242" s="1" t="s">
        <v>173</v>
      </c>
      <c r="I242" s="2">
        <v>132672</v>
      </c>
      <c r="K242" s="1">
        <f t="shared" si="114"/>
        <v>8</v>
      </c>
      <c r="L242" s="3">
        <f>Table1[[#This Row],[Votes]]</f>
        <v>132672</v>
      </c>
      <c r="CI242" s="1" t="str">
        <f>IFERROR(IF(FIND($CH$2,Table1[Date5s]),ROW()),"")</f>
        <v/>
      </c>
      <c r="CJ242" s="1" t="e">
        <f t="shared" si="137"/>
        <v>#N/A</v>
      </c>
      <c r="CK242" s="1" t="e">
        <f t="shared" ca="1" si="115"/>
        <v>#N/A</v>
      </c>
      <c r="CL242" s="1" t="e">
        <f t="shared" ca="1" si="116"/>
        <v>#N/A</v>
      </c>
      <c r="CM242" s="1" t="e">
        <f t="shared" ca="1" si="117"/>
        <v>#N/A</v>
      </c>
      <c r="CN242" s="1" t="e">
        <f t="shared" ca="1" si="118"/>
        <v>#N/A</v>
      </c>
      <c r="CO242" s="1" t="e">
        <f t="shared" ca="1" si="119"/>
        <v>#N/A</v>
      </c>
      <c r="CP242" s="1" t="e">
        <f t="shared" ca="1" si="120"/>
        <v>#N/A</v>
      </c>
      <c r="CQ242" s="1" t="e">
        <f t="shared" ca="1" si="121"/>
        <v>#N/A</v>
      </c>
      <c r="CR242" s="1" t="e">
        <f t="shared" ca="1" si="122"/>
        <v>#N/A</v>
      </c>
      <c r="CS242" s="1" t="e">
        <f t="shared" ca="1" si="123"/>
        <v>#N/A</v>
      </c>
      <c r="CU242" s="1" t="e">
        <f t="shared" ca="1" si="138"/>
        <v>#N/A</v>
      </c>
      <c r="CV242" s="1" t="e">
        <f t="shared" ca="1" si="124"/>
        <v>#N/A</v>
      </c>
      <c r="CW242" s="1" t="e">
        <f t="shared" ca="1" si="125"/>
        <v>#N/A</v>
      </c>
      <c r="CX242" s="1" t="e">
        <f t="shared" ca="1" si="126"/>
        <v>#N/A</v>
      </c>
      <c r="DI242" s="1" t="str">
        <f>IFERROR(IF(FIND(1920,Table1[Date 10s]),ROW()),"")</f>
        <v/>
      </c>
      <c r="DJ242" s="1" t="str">
        <f t="shared" ca="1" si="127"/>
        <v/>
      </c>
      <c r="DM242" s="1" t="str">
        <f>IFERROR(IF(FIND(1930,Table1[Date 10s]),ROW()),"")</f>
        <v/>
      </c>
      <c r="DN242" s="1" t="str">
        <f t="shared" ca="1" si="128"/>
        <v/>
      </c>
      <c r="DQ242" s="1" t="str">
        <f>IFERROR(IF(FIND(1940,Table1[Date 10s]),ROW()),"")</f>
        <v/>
      </c>
      <c r="DR242" s="1" t="str">
        <f t="shared" ca="1" si="129"/>
        <v/>
      </c>
      <c r="DU242" s="1" t="str">
        <f>IFERROR(IF(FIND(1950,Table1[Date 10s]),ROW()),"")</f>
        <v/>
      </c>
      <c r="DV242" s="1" t="str">
        <f t="shared" ca="1" si="130"/>
        <v/>
      </c>
      <c r="DY242" s="1" t="str">
        <f>IFERROR(IF(FIND(1960,Table1[Date 10s]),ROW()),"")</f>
        <v/>
      </c>
      <c r="DZ242" s="1" t="str">
        <f t="shared" ca="1" si="131"/>
        <v/>
      </c>
      <c r="EC242" s="1" t="str">
        <f>IFERROR(IF(FIND(1970,Table1[Date 10s]),ROW()),"")</f>
        <v/>
      </c>
      <c r="ED242" s="1" t="str">
        <f t="shared" ca="1" si="132"/>
        <v/>
      </c>
      <c r="EG242" s="1" t="str">
        <f>IFERROR(IF(FIND(1980,Table1[Date 10s]),ROW()),"")</f>
        <v/>
      </c>
      <c r="EH242" s="1" t="str">
        <f t="shared" ca="1" si="133"/>
        <v/>
      </c>
      <c r="EK242" s="1" t="str">
        <f>IFERROR(IF(FIND(1990,Table1[Date 10s]),ROW()),"")</f>
        <v/>
      </c>
      <c r="EL242" s="1" t="str">
        <f t="shared" ca="1" si="134"/>
        <v/>
      </c>
      <c r="EO242" s="1" t="str">
        <f>IFERROR(IF(FIND(2000,Table1[Date 10s]),ROW()),"")</f>
        <v/>
      </c>
      <c r="EP242" s="1" t="str">
        <f t="shared" ca="1" si="135"/>
        <v/>
      </c>
      <c r="ES242" s="1">
        <f>IFERROR(IF(FIND(2010,Table1[Date 10s]),ROW()),"")</f>
        <v>242</v>
      </c>
      <c r="ET242" s="1" t="str">
        <f t="shared" ca="1" si="136"/>
        <v/>
      </c>
      <c r="EU242" s="1"/>
    </row>
    <row r="243" spans="1:151">
      <c r="A243" s="1">
        <v>242</v>
      </c>
      <c r="B243" s="1">
        <v>8</v>
      </c>
      <c r="C243" s="1" t="s">
        <v>570</v>
      </c>
      <c r="D243" s="1" t="s">
        <v>571</v>
      </c>
      <c r="E243" s="1">
        <v>1984</v>
      </c>
      <c r="F243" s="1">
        <v>1980</v>
      </c>
      <c r="G243" s="1">
        <v>1980</v>
      </c>
      <c r="H243" s="1" t="s">
        <v>215</v>
      </c>
      <c r="I243" s="2">
        <v>53307</v>
      </c>
      <c r="K243" s="1">
        <f t="shared" si="114"/>
        <v>8</v>
      </c>
      <c r="L243" s="3">
        <f>Table1[[#This Row],[Votes]]</f>
        <v>53307</v>
      </c>
      <c r="CI243" s="1" t="str">
        <f>IFERROR(IF(FIND($CH$2,Table1[Date5s]),ROW()),"")</f>
        <v/>
      </c>
      <c r="CJ243" s="1" t="e">
        <f t="shared" si="137"/>
        <v>#N/A</v>
      </c>
      <c r="CK243" s="1" t="e">
        <f t="shared" ca="1" si="115"/>
        <v>#N/A</v>
      </c>
      <c r="CL243" s="1" t="e">
        <f t="shared" ca="1" si="116"/>
        <v>#N/A</v>
      </c>
      <c r="CM243" s="1" t="e">
        <f t="shared" ca="1" si="117"/>
        <v>#N/A</v>
      </c>
      <c r="CN243" s="1" t="e">
        <f t="shared" ca="1" si="118"/>
        <v>#N/A</v>
      </c>
      <c r="CO243" s="1" t="e">
        <f t="shared" ca="1" si="119"/>
        <v>#N/A</v>
      </c>
      <c r="CP243" s="1" t="e">
        <f t="shared" ca="1" si="120"/>
        <v>#N/A</v>
      </c>
      <c r="CQ243" s="1" t="e">
        <f t="shared" ca="1" si="121"/>
        <v>#N/A</v>
      </c>
      <c r="CR243" s="1" t="e">
        <f t="shared" ca="1" si="122"/>
        <v>#N/A</v>
      </c>
      <c r="CS243" s="1" t="e">
        <f t="shared" ca="1" si="123"/>
        <v>#N/A</v>
      </c>
      <c r="CU243" s="1" t="e">
        <f t="shared" ca="1" si="138"/>
        <v>#N/A</v>
      </c>
      <c r="CV243" s="1" t="e">
        <f t="shared" ca="1" si="124"/>
        <v>#N/A</v>
      </c>
      <c r="CW243" s="1" t="e">
        <f t="shared" ca="1" si="125"/>
        <v>#N/A</v>
      </c>
      <c r="CX243" s="1" t="e">
        <f t="shared" ca="1" si="126"/>
        <v>#N/A</v>
      </c>
      <c r="DI243" s="1" t="str">
        <f>IFERROR(IF(FIND(1920,Table1[Date 10s]),ROW()),"")</f>
        <v/>
      </c>
      <c r="DJ243" s="1" t="str">
        <f t="shared" ca="1" si="127"/>
        <v/>
      </c>
      <c r="DM243" s="1" t="str">
        <f>IFERROR(IF(FIND(1930,Table1[Date 10s]),ROW()),"")</f>
        <v/>
      </c>
      <c r="DN243" s="1" t="str">
        <f t="shared" ca="1" si="128"/>
        <v/>
      </c>
      <c r="DQ243" s="1" t="str">
        <f>IFERROR(IF(FIND(1940,Table1[Date 10s]),ROW()),"")</f>
        <v/>
      </c>
      <c r="DR243" s="1" t="str">
        <f t="shared" ca="1" si="129"/>
        <v/>
      </c>
      <c r="DU243" s="1" t="str">
        <f>IFERROR(IF(FIND(1950,Table1[Date 10s]),ROW()),"")</f>
        <v/>
      </c>
      <c r="DV243" s="1" t="str">
        <f t="shared" ca="1" si="130"/>
        <v/>
      </c>
      <c r="DY243" s="1" t="str">
        <f>IFERROR(IF(FIND(1960,Table1[Date 10s]),ROW()),"")</f>
        <v/>
      </c>
      <c r="DZ243" s="1" t="str">
        <f t="shared" ca="1" si="131"/>
        <v/>
      </c>
      <c r="EC243" s="1" t="str">
        <f>IFERROR(IF(FIND(1970,Table1[Date 10s]),ROW()),"")</f>
        <v/>
      </c>
      <c r="ED243" s="1" t="str">
        <f t="shared" ca="1" si="132"/>
        <v/>
      </c>
      <c r="EG243" s="1">
        <f>IFERROR(IF(FIND(1980,Table1[Date 10s]),ROW()),"")</f>
        <v>243</v>
      </c>
      <c r="EH243" s="1" t="str">
        <f t="shared" ca="1" si="133"/>
        <v/>
      </c>
      <c r="EK243" s="1" t="str">
        <f>IFERROR(IF(FIND(1990,Table1[Date 10s]),ROW()),"")</f>
        <v/>
      </c>
      <c r="EL243" s="1" t="str">
        <f t="shared" ca="1" si="134"/>
        <v/>
      </c>
      <c r="EO243" s="1" t="str">
        <f>IFERROR(IF(FIND(2000,Table1[Date 10s]),ROW()),"")</f>
        <v/>
      </c>
      <c r="EP243" s="1" t="str">
        <f t="shared" ca="1" si="135"/>
        <v/>
      </c>
      <c r="ES243" s="1" t="str">
        <f>IFERROR(IF(FIND(2010,Table1[Date 10s]),ROW()),"")</f>
        <v/>
      </c>
      <c r="ET243" s="1" t="str">
        <f t="shared" ca="1" si="136"/>
        <v/>
      </c>
      <c r="EU243" s="1"/>
    </row>
    <row r="244" spans="1:151">
      <c r="A244" s="1">
        <v>243</v>
      </c>
      <c r="B244" s="1">
        <v>7.9</v>
      </c>
      <c r="C244" s="1" t="s">
        <v>572</v>
      </c>
      <c r="D244" s="1" t="s">
        <v>573</v>
      </c>
      <c r="E244" s="1">
        <v>1991</v>
      </c>
      <c r="F244" s="1">
        <v>1990</v>
      </c>
      <c r="G244" s="1">
        <v>1990</v>
      </c>
      <c r="H244" s="1" t="s">
        <v>70</v>
      </c>
      <c r="I244" s="2">
        <v>189229</v>
      </c>
      <c r="K244" s="1">
        <f t="shared" si="114"/>
        <v>7.9</v>
      </c>
      <c r="L244" s="3">
        <f>Table1[[#This Row],[Votes]]</f>
        <v>189229</v>
      </c>
      <c r="CI244" s="1" t="str">
        <f>IFERROR(IF(FIND($CH$2,Table1[Date5s]),ROW()),"")</f>
        <v/>
      </c>
      <c r="CJ244" s="1" t="e">
        <f t="shared" si="137"/>
        <v>#N/A</v>
      </c>
      <c r="CK244" s="1" t="e">
        <f t="shared" ca="1" si="115"/>
        <v>#N/A</v>
      </c>
      <c r="CL244" s="1" t="e">
        <f t="shared" ca="1" si="116"/>
        <v>#N/A</v>
      </c>
      <c r="CM244" s="1" t="e">
        <f t="shared" ca="1" si="117"/>
        <v>#N/A</v>
      </c>
      <c r="CN244" s="1" t="e">
        <f t="shared" ca="1" si="118"/>
        <v>#N/A</v>
      </c>
      <c r="CO244" s="1" t="e">
        <f t="shared" ca="1" si="119"/>
        <v>#N/A</v>
      </c>
      <c r="CP244" s="1" t="e">
        <f t="shared" ca="1" si="120"/>
        <v>#N/A</v>
      </c>
      <c r="CQ244" s="1" t="e">
        <f t="shared" ca="1" si="121"/>
        <v>#N/A</v>
      </c>
      <c r="CR244" s="1" t="e">
        <f t="shared" ca="1" si="122"/>
        <v>#N/A</v>
      </c>
      <c r="CS244" s="1" t="e">
        <f t="shared" ca="1" si="123"/>
        <v>#N/A</v>
      </c>
      <c r="CU244" s="1" t="e">
        <f t="shared" ca="1" si="138"/>
        <v>#N/A</v>
      </c>
      <c r="CV244" s="1" t="e">
        <f t="shared" ca="1" si="124"/>
        <v>#N/A</v>
      </c>
      <c r="CW244" s="1" t="e">
        <f t="shared" ca="1" si="125"/>
        <v>#N/A</v>
      </c>
      <c r="CX244" s="1" t="e">
        <f t="shared" ca="1" si="126"/>
        <v>#N/A</v>
      </c>
      <c r="DI244" s="1" t="str">
        <f>IFERROR(IF(FIND(1920,Table1[Date 10s]),ROW()),"")</f>
        <v/>
      </c>
      <c r="DJ244" s="1" t="str">
        <f t="shared" ca="1" si="127"/>
        <v/>
      </c>
      <c r="DM244" s="1" t="str">
        <f>IFERROR(IF(FIND(1930,Table1[Date 10s]),ROW()),"")</f>
        <v/>
      </c>
      <c r="DN244" s="1" t="str">
        <f t="shared" ca="1" si="128"/>
        <v/>
      </c>
      <c r="DQ244" s="1" t="str">
        <f>IFERROR(IF(FIND(1940,Table1[Date 10s]),ROW()),"")</f>
        <v/>
      </c>
      <c r="DR244" s="1" t="str">
        <f t="shared" ca="1" si="129"/>
        <v/>
      </c>
      <c r="DU244" s="1" t="str">
        <f>IFERROR(IF(FIND(1950,Table1[Date 10s]),ROW()),"")</f>
        <v/>
      </c>
      <c r="DV244" s="1" t="str">
        <f t="shared" ca="1" si="130"/>
        <v/>
      </c>
      <c r="DY244" s="1" t="str">
        <f>IFERROR(IF(FIND(1960,Table1[Date 10s]),ROW()),"")</f>
        <v/>
      </c>
      <c r="DZ244" s="1" t="str">
        <f t="shared" ca="1" si="131"/>
        <v/>
      </c>
      <c r="EC244" s="1" t="str">
        <f>IFERROR(IF(FIND(1970,Table1[Date 10s]),ROW()),"")</f>
        <v/>
      </c>
      <c r="ED244" s="1" t="str">
        <f t="shared" ca="1" si="132"/>
        <v/>
      </c>
      <c r="EG244" s="1" t="str">
        <f>IFERROR(IF(FIND(1980,Table1[Date 10s]),ROW()),"")</f>
        <v/>
      </c>
      <c r="EH244" s="1" t="str">
        <f t="shared" ca="1" si="133"/>
        <v/>
      </c>
      <c r="EK244" s="1">
        <f>IFERROR(IF(FIND(1990,Table1[Date 10s]),ROW()),"")</f>
        <v>244</v>
      </c>
      <c r="EL244" s="1" t="str">
        <f t="shared" ca="1" si="134"/>
        <v/>
      </c>
      <c r="EO244" s="1" t="str">
        <f>IFERROR(IF(FIND(2000,Table1[Date 10s]),ROW()),"")</f>
        <v/>
      </c>
      <c r="EP244" s="1" t="str">
        <f t="shared" ca="1" si="135"/>
        <v/>
      </c>
      <c r="ES244" s="1" t="str">
        <f>IFERROR(IF(FIND(2010,Table1[Date 10s]),ROW()),"")</f>
        <v/>
      </c>
      <c r="ET244" s="1" t="str">
        <f t="shared" ca="1" si="136"/>
        <v/>
      </c>
      <c r="EU244" s="1"/>
    </row>
    <row r="245" spans="1:151">
      <c r="A245" s="1">
        <v>244</v>
      </c>
      <c r="B245" s="1">
        <v>7.9</v>
      </c>
      <c r="C245" s="1" t="s">
        <v>574</v>
      </c>
      <c r="D245" s="1" t="s">
        <v>575</v>
      </c>
      <c r="E245" s="1">
        <v>1994</v>
      </c>
      <c r="F245" s="1">
        <v>1990</v>
      </c>
      <c r="G245" s="1">
        <v>1990</v>
      </c>
      <c r="H245" s="1" t="s">
        <v>11</v>
      </c>
      <c r="I245" s="2">
        <v>43438</v>
      </c>
      <c r="K245" s="1">
        <f t="shared" si="114"/>
        <v>7.9</v>
      </c>
      <c r="L245" s="3">
        <f>Table1[[#This Row],[Votes]]</f>
        <v>43438</v>
      </c>
      <c r="CI245" s="1" t="str">
        <f>IFERROR(IF(FIND($CH$2,Table1[Date5s]),ROW()),"")</f>
        <v/>
      </c>
      <c r="CJ245" s="1" t="e">
        <f t="shared" si="137"/>
        <v>#N/A</v>
      </c>
      <c r="CK245" s="1" t="e">
        <f t="shared" ca="1" si="115"/>
        <v>#N/A</v>
      </c>
      <c r="CL245" s="1" t="e">
        <f t="shared" ca="1" si="116"/>
        <v>#N/A</v>
      </c>
      <c r="CM245" s="1" t="e">
        <f t="shared" ca="1" si="117"/>
        <v>#N/A</v>
      </c>
      <c r="CN245" s="1" t="e">
        <f t="shared" ca="1" si="118"/>
        <v>#N/A</v>
      </c>
      <c r="CO245" s="1" t="e">
        <f t="shared" ca="1" si="119"/>
        <v>#N/A</v>
      </c>
      <c r="CP245" s="1" t="e">
        <f t="shared" ca="1" si="120"/>
        <v>#N/A</v>
      </c>
      <c r="CQ245" s="1" t="e">
        <f t="shared" ca="1" si="121"/>
        <v>#N/A</v>
      </c>
      <c r="CR245" s="1" t="e">
        <f t="shared" ca="1" si="122"/>
        <v>#N/A</v>
      </c>
      <c r="CS245" s="1" t="e">
        <f t="shared" ca="1" si="123"/>
        <v>#N/A</v>
      </c>
      <c r="CU245" s="1" t="e">
        <f t="shared" ca="1" si="138"/>
        <v>#N/A</v>
      </c>
      <c r="CV245" s="1" t="e">
        <f t="shared" ca="1" si="124"/>
        <v>#N/A</v>
      </c>
      <c r="CW245" s="1" t="e">
        <f t="shared" ca="1" si="125"/>
        <v>#N/A</v>
      </c>
      <c r="CX245" s="1" t="e">
        <f t="shared" ca="1" si="126"/>
        <v>#N/A</v>
      </c>
      <c r="DI245" s="1" t="str">
        <f>IFERROR(IF(FIND(1920,Table1[Date 10s]),ROW()),"")</f>
        <v/>
      </c>
      <c r="DJ245" s="1" t="str">
        <f t="shared" ca="1" si="127"/>
        <v/>
      </c>
      <c r="DM245" s="1" t="str">
        <f>IFERROR(IF(FIND(1930,Table1[Date 10s]),ROW()),"")</f>
        <v/>
      </c>
      <c r="DN245" s="1" t="str">
        <f t="shared" ca="1" si="128"/>
        <v/>
      </c>
      <c r="DQ245" s="1" t="str">
        <f>IFERROR(IF(FIND(1940,Table1[Date 10s]),ROW()),"")</f>
        <v/>
      </c>
      <c r="DR245" s="1" t="str">
        <f t="shared" ca="1" si="129"/>
        <v/>
      </c>
      <c r="DU245" s="1" t="str">
        <f>IFERROR(IF(FIND(1950,Table1[Date 10s]),ROW()),"")</f>
        <v/>
      </c>
      <c r="DV245" s="1" t="str">
        <f t="shared" ca="1" si="130"/>
        <v/>
      </c>
      <c r="DY245" s="1" t="str">
        <f>IFERROR(IF(FIND(1960,Table1[Date 10s]),ROW()),"")</f>
        <v/>
      </c>
      <c r="DZ245" s="1" t="str">
        <f t="shared" ca="1" si="131"/>
        <v/>
      </c>
      <c r="EC245" s="1" t="str">
        <f>IFERROR(IF(FIND(1970,Table1[Date 10s]),ROW()),"")</f>
        <v/>
      </c>
      <c r="ED245" s="1" t="str">
        <f t="shared" ca="1" si="132"/>
        <v/>
      </c>
      <c r="EG245" s="1" t="str">
        <f>IFERROR(IF(FIND(1980,Table1[Date 10s]),ROW()),"")</f>
        <v/>
      </c>
      <c r="EH245" s="1" t="str">
        <f t="shared" ca="1" si="133"/>
        <v/>
      </c>
      <c r="EK245" s="1">
        <f>IFERROR(IF(FIND(1990,Table1[Date 10s]),ROW()),"")</f>
        <v>245</v>
      </c>
      <c r="EL245" s="1" t="str">
        <f t="shared" ca="1" si="134"/>
        <v/>
      </c>
      <c r="EO245" s="1" t="str">
        <f>IFERROR(IF(FIND(2000,Table1[Date 10s]),ROW()),"")</f>
        <v/>
      </c>
      <c r="EP245" s="1" t="str">
        <f t="shared" ca="1" si="135"/>
        <v/>
      </c>
      <c r="ES245" s="1" t="str">
        <f>IFERROR(IF(FIND(2010,Table1[Date 10s]),ROW()),"")</f>
        <v/>
      </c>
      <c r="ET245" s="1" t="str">
        <f t="shared" ca="1" si="136"/>
        <v/>
      </c>
      <c r="EU245" s="1"/>
    </row>
    <row r="246" spans="1:151">
      <c r="A246" s="1">
        <v>245</v>
      </c>
      <c r="B246" s="1">
        <v>7.9</v>
      </c>
      <c r="C246" s="1" t="s">
        <v>576</v>
      </c>
      <c r="D246" s="1" t="s">
        <v>577</v>
      </c>
      <c r="E246" s="1">
        <v>1938</v>
      </c>
      <c r="F246" s="1">
        <v>1935</v>
      </c>
      <c r="G246" s="1">
        <v>1930</v>
      </c>
      <c r="H246" s="1" t="s">
        <v>578</v>
      </c>
      <c r="I246" s="2">
        <v>35695</v>
      </c>
      <c r="K246" s="1">
        <f t="shared" si="114"/>
        <v>7.9</v>
      </c>
      <c r="L246" s="3">
        <f>Table1[[#This Row],[Votes]]</f>
        <v>35695</v>
      </c>
      <c r="CI246" s="1" t="str">
        <f>IFERROR(IF(FIND($CH$2,Table1[Date5s]),ROW()),"")</f>
        <v/>
      </c>
      <c r="CJ246" s="1" t="e">
        <f t="shared" si="137"/>
        <v>#N/A</v>
      </c>
      <c r="CK246" s="1" t="e">
        <f t="shared" ca="1" si="115"/>
        <v>#N/A</v>
      </c>
      <c r="CL246" s="1" t="e">
        <f t="shared" ca="1" si="116"/>
        <v>#N/A</v>
      </c>
      <c r="CM246" s="1" t="e">
        <f t="shared" ca="1" si="117"/>
        <v>#N/A</v>
      </c>
      <c r="CN246" s="1" t="e">
        <f t="shared" ca="1" si="118"/>
        <v>#N/A</v>
      </c>
      <c r="CO246" s="1" t="e">
        <f t="shared" ca="1" si="119"/>
        <v>#N/A</v>
      </c>
      <c r="CP246" s="1" t="e">
        <f t="shared" ca="1" si="120"/>
        <v>#N/A</v>
      </c>
      <c r="CQ246" s="1" t="e">
        <f t="shared" ca="1" si="121"/>
        <v>#N/A</v>
      </c>
      <c r="CR246" s="1" t="e">
        <f t="shared" ca="1" si="122"/>
        <v>#N/A</v>
      </c>
      <c r="CS246" s="1" t="e">
        <f t="shared" ca="1" si="123"/>
        <v>#N/A</v>
      </c>
      <c r="CU246" s="1" t="e">
        <f t="shared" ca="1" si="138"/>
        <v>#N/A</v>
      </c>
      <c r="CV246" s="1" t="e">
        <f t="shared" ca="1" si="124"/>
        <v>#N/A</v>
      </c>
      <c r="CW246" s="1" t="e">
        <f t="shared" ca="1" si="125"/>
        <v>#N/A</v>
      </c>
      <c r="CX246" s="1" t="e">
        <f t="shared" ca="1" si="126"/>
        <v>#N/A</v>
      </c>
      <c r="DI246" s="1" t="str">
        <f>IFERROR(IF(FIND(1920,Table1[Date 10s]),ROW()),"")</f>
        <v/>
      </c>
      <c r="DJ246" s="1" t="str">
        <f t="shared" ca="1" si="127"/>
        <v/>
      </c>
      <c r="DM246" s="1">
        <f>IFERROR(IF(FIND(1930,Table1[Date 10s]),ROW()),"")</f>
        <v>246</v>
      </c>
      <c r="DN246" s="1" t="str">
        <f t="shared" ca="1" si="128"/>
        <v/>
      </c>
      <c r="DQ246" s="1" t="str">
        <f>IFERROR(IF(FIND(1940,Table1[Date 10s]),ROW()),"")</f>
        <v/>
      </c>
      <c r="DR246" s="1" t="str">
        <f t="shared" ca="1" si="129"/>
        <v/>
      </c>
      <c r="DU246" s="1" t="str">
        <f>IFERROR(IF(FIND(1950,Table1[Date 10s]),ROW()),"")</f>
        <v/>
      </c>
      <c r="DV246" s="1" t="str">
        <f t="shared" ca="1" si="130"/>
        <v/>
      </c>
      <c r="DY246" s="1" t="str">
        <f>IFERROR(IF(FIND(1960,Table1[Date 10s]),ROW()),"")</f>
        <v/>
      </c>
      <c r="DZ246" s="1" t="str">
        <f t="shared" ca="1" si="131"/>
        <v/>
      </c>
      <c r="EC246" s="1" t="str">
        <f>IFERROR(IF(FIND(1970,Table1[Date 10s]),ROW()),"")</f>
        <v/>
      </c>
      <c r="ED246" s="1" t="str">
        <f t="shared" ca="1" si="132"/>
        <v/>
      </c>
      <c r="EG246" s="1" t="str">
        <f>IFERROR(IF(FIND(1980,Table1[Date 10s]),ROW()),"")</f>
        <v/>
      </c>
      <c r="EH246" s="1" t="str">
        <f t="shared" ca="1" si="133"/>
        <v/>
      </c>
      <c r="EK246" s="1" t="str">
        <f>IFERROR(IF(FIND(1990,Table1[Date 10s]),ROW()),"")</f>
        <v/>
      </c>
      <c r="EL246" s="1" t="str">
        <f t="shared" ca="1" si="134"/>
        <v/>
      </c>
      <c r="EO246" s="1" t="str">
        <f>IFERROR(IF(FIND(2000,Table1[Date 10s]),ROW()),"")</f>
        <v/>
      </c>
      <c r="EP246" s="1" t="str">
        <f t="shared" ca="1" si="135"/>
        <v/>
      </c>
      <c r="ES246" s="1" t="str">
        <f>IFERROR(IF(FIND(2010,Table1[Date 10s]),ROW()),"")</f>
        <v/>
      </c>
      <c r="ET246" s="1" t="str">
        <f t="shared" ca="1" si="136"/>
        <v/>
      </c>
      <c r="EU246" s="1"/>
    </row>
    <row r="247" spans="1:151">
      <c r="A247" s="1">
        <v>246</v>
      </c>
      <c r="B247" s="1">
        <v>7.9</v>
      </c>
      <c r="C247" s="1" t="s">
        <v>579</v>
      </c>
      <c r="D247" s="1" t="s">
        <v>580</v>
      </c>
      <c r="E247" s="1">
        <v>2003</v>
      </c>
      <c r="F247" s="1">
        <v>2000</v>
      </c>
      <c r="G247" s="1">
        <v>2000</v>
      </c>
      <c r="H247" s="1" t="s">
        <v>34</v>
      </c>
      <c r="I247" s="2">
        <v>256159</v>
      </c>
      <c r="K247" s="1">
        <f t="shared" si="114"/>
        <v>7.9</v>
      </c>
      <c r="L247" s="3">
        <f>Table1[[#This Row],[Votes]]</f>
        <v>256159</v>
      </c>
      <c r="CI247" s="1" t="str">
        <f>IFERROR(IF(FIND($CH$2,Table1[Date5s]),ROW()),"")</f>
        <v/>
      </c>
      <c r="CJ247" s="1" t="e">
        <f t="shared" si="137"/>
        <v>#N/A</v>
      </c>
      <c r="CK247" s="1" t="e">
        <f t="shared" ca="1" si="115"/>
        <v>#N/A</v>
      </c>
      <c r="CL247" s="1" t="e">
        <f t="shared" ca="1" si="116"/>
        <v>#N/A</v>
      </c>
      <c r="CM247" s="1" t="e">
        <f t="shared" ca="1" si="117"/>
        <v>#N/A</v>
      </c>
      <c r="CN247" s="1" t="e">
        <f t="shared" ca="1" si="118"/>
        <v>#N/A</v>
      </c>
      <c r="CO247" s="1" t="e">
        <f t="shared" ca="1" si="119"/>
        <v>#N/A</v>
      </c>
      <c r="CP247" s="1" t="e">
        <f t="shared" ca="1" si="120"/>
        <v>#N/A</v>
      </c>
      <c r="CQ247" s="1" t="e">
        <f t="shared" ca="1" si="121"/>
        <v>#N/A</v>
      </c>
      <c r="CR247" s="1" t="e">
        <f t="shared" ca="1" si="122"/>
        <v>#N/A</v>
      </c>
      <c r="CS247" s="1" t="e">
        <f t="shared" ca="1" si="123"/>
        <v>#N/A</v>
      </c>
      <c r="CU247" s="1" t="e">
        <f t="shared" ca="1" si="138"/>
        <v>#N/A</v>
      </c>
      <c r="CV247" s="1" t="e">
        <f t="shared" ca="1" si="124"/>
        <v>#N/A</v>
      </c>
      <c r="CW247" s="1" t="e">
        <f t="shared" ca="1" si="125"/>
        <v>#N/A</v>
      </c>
      <c r="CX247" s="1" t="e">
        <f t="shared" ca="1" si="126"/>
        <v>#N/A</v>
      </c>
      <c r="DI247" s="1" t="str">
        <f>IFERROR(IF(FIND(1920,Table1[Date 10s]),ROW()),"")</f>
        <v/>
      </c>
      <c r="DJ247" s="1" t="str">
        <f t="shared" ca="1" si="127"/>
        <v/>
      </c>
      <c r="DM247" s="1" t="str">
        <f>IFERROR(IF(FIND(1930,Table1[Date 10s]),ROW()),"")</f>
        <v/>
      </c>
      <c r="DN247" s="1" t="str">
        <f t="shared" ca="1" si="128"/>
        <v/>
      </c>
      <c r="DQ247" s="1" t="str">
        <f>IFERROR(IF(FIND(1940,Table1[Date 10s]),ROW()),"")</f>
        <v/>
      </c>
      <c r="DR247" s="1" t="str">
        <f t="shared" ca="1" si="129"/>
        <v/>
      </c>
      <c r="DU247" s="1" t="str">
        <f>IFERROR(IF(FIND(1950,Table1[Date 10s]),ROW()),"")</f>
        <v/>
      </c>
      <c r="DV247" s="1" t="str">
        <f t="shared" ca="1" si="130"/>
        <v/>
      </c>
      <c r="DY247" s="1" t="str">
        <f>IFERROR(IF(FIND(1960,Table1[Date 10s]),ROW()),"")</f>
        <v/>
      </c>
      <c r="DZ247" s="1" t="str">
        <f t="shared" ca="1" si="131"/>
        <v/>
      </c>
      <c r="EC247" s="1" t="str">
        <f>IFERROR(IF(FIND(1970,Table1[Date 10s]),ROW()),"")</f>
        <v/>
      </c>
      <c r="ED247" s="1" t="str">
        <f t="shared" ca="1" si="132"/>
        <v/>
      </c>
      <c r="EG247" s="1" t="str">
        <f>IFERROR(IF(FIND(1980,Table1[Date 10s]),ROW()),"")</f>
        <v/>
      </c>
      <c r="EH247" s="1" t="str">
        <f t="shared" ca="1" si="133"/>
        <v/>
      </c>
      <c r="EK247" s="1" t="str">
        <f>IFERROR(IF(FIND(1990,Table1[Date 10s]),ROW()),"")</f>
        <v/>
      </c>
      <c r="EL247" s="1" t="str">
        <f t="shared" ca="1" si="134"/>
        <v/>
      </c>
      <c r="EO247" s="1">
        <f>IFERROR(IF(FIND(2000,Table1[Date 10s]),ROW()),"")</f>
        <v>247</v>
      </c>
      <c r="EP247" s="1" t="str">
        <f t="shared" ca="1" si="135"/>
        <v/>
      </c>
      <c r="ES247" s="1" t="str">
        <f>IFERROR(IF(FIND(2010,Table1[Date 10s]),ROW()),"")</f>
        <v/>
      </c>
      <c r="ET247" s="1" t="str">
        <f t="shared" ca="1" si="136"/>
        <v/>
      </c>
      <c r="EU247" s="1"/>
    </row>
    <row r="248" spans="1:151">
      <c r="A248" s="1">
        <v>247</v>
      </c>
      <c r="B248" s="1">
        <v>7.9</v>
      </c>
      <c r="C248" s="1" t="s">
        <v>581</v>
      </c>
      <c r="D248" s="1" t="s">
        <v>582</v>
      </c>
      <c r="E248" s="1">
        <v>1967</v>
      </c>
      <c r="F248" s="1">
        <v>1965</v>
      </c>
      <c r="G248" s="1">
        <v>1960</v>
      </c>
      <c r="H248" s="1" t="s">
        <v>353</v>
      </c>
      <c r="I248" s="2">
        <v>37081</v>
      </c>
      <c r="K248" s="1">
        <f t="shared" si="114"/>
        <v>7.9</v>
      </c>
      <c r="L248" s="3">
        <f>Table1[[#This Row],[Votes]]</f>
        <v>37081</v>
      </c>
      <c r="CI248" s="1" t="str">
        <f>IFERROR(IF(FIND($CH$2,Table1[Date5s]),ROW()),"")</f>
        <v/>
      </c>
      <c r="CJ248" s="1" t="e">
        <f t="shared" si="137"/>
        <v>#N/A</v>
      </c>
      <c r="CK248" s="1" t="e">
        <f t="shared" ca="1" si="115"/>
        <v>#N/A</v>
      </c>
      <c r="CL248" s="1" t="e">
        <f t="shared" ca="1" si="116"/>
        <v>#N/A</v>
      </c>
      <c r="CM248" s="1" t="e">
        <f t="shared" ca="1" si="117"/>
        <v>#N/A</v>
      </c>
      <c r="CN248" s="1" t="e">
        <f t="shared" ca="1" si="118"/>
        <v>#N/A</v>
      </c>
      <c r="CO248" s="1" t="e">
        <f t="shared" ca="1" si="119"/>
        <v>#N/A</v>
      </c>
      <c r="CP248" s="1" t="e">
        <f t="shared" ca="1" si="120"/>
        <v>#N/A</v>
      </c>
      <c r="CQ248" s="1" t="e">
        <f t="shared" ca="1" si="121"/>
        <v>#N/A</v>
      </c>
      <c r="CR248" s="1" t="e">
        <f t="shared" ca="1" si="122"/>
        <v>#N/A</v>
      </c>
      <c r="CS248" s="1" t="e">
        <f t="shared" ca="1" si="123"/>
        <v>#N/A</v>
      </c>
      <c r="CU248" s="1" t="e">
        <f t="shared" ca="1" si="138"/>
        <v>#N/A</v>
      </c>
      <c r="CV248" s="1" t="e">
        <f t="shared" ca="1" si="124"/>
        <v>#N/A</v>
      </c>
      <c r="CW248" s="1" t="e">
        <f t="shared" ca="1" si="125"/>
        <v>#N/A</v>
      </c>
      <c r="CX248" s="1" t="e">
        <f t="shared" ca="1" si="126"/>
        <v>#N/A</v>
      </c>
      <c r="DI248" s="1" t="str">
        <f>IFERROR(IF(FIND(1920,Table1[Date 10s]),ROW()),"")</f>
        <v/>
      </c>
      <c r="DJ248" s="1" t="str">
        <f t="shared" ca="1" si="127"/>
        <v/>
      </c>
      <c r="DM248" s="1" t="str">
        <f>IFERROR(IF(FIND(1930,Table1[Date 10s]),ROW()),"")</f>
        <v/>
      </c>
      <c r="DN248" s="1" t="str">
        <f t="shared" ca="1" si="128"/>
        <v/>
      </c>
      <c r="DQ248" s="1" t="str">
        <f>IFERROR(IF(FIND(1940,Table1[Date 10s]),ROW()),"")</f>
        <v/>
      </c>
      <c r="DR248" s="1" t="str">
        <f t="shared" ca="1" si="129"/>
        <v/>
      </c>
      <c r="DU248" s="1" t="str">
        <f>IFERROR(IF(FIND(1950,Table1[Date 10s]),ROW()),"")</f>
        <v/>
      </c>
      <c r="DV248" s="1" t="str">
        <f t="shared" ca="1" si="130"/>
        <v/>
      </c>
      <c r="DY248" s="1">
        <f>IFERROR(IF(FIND(1960,Table1[Date 10s]),ROW()),"")</f>
        <v>248</v>
      </c>
      <c r="DZ248" s="1" t="str">
        <f t="shared" ca="1" si="131"/>
        <v/>
      </c>
      <c r="EC248" s="1" t="str">
        <f>IFERROR(IF(FIND(1970,Table1[Date 10s]),ROW()),"")</f>
        <v/>
      </c>
      <c r="ED248" s="1" t="str">
        <f t="shared" ca="1" si="132"/>
        <v/>
      </c>
      <c r="EG248" s="1" t="str">
        <f>IFERROR(IF(FIND(1980,Table1[Date 10s]),ROW()),"")</f>
        <v/>
      </c>
      <c r="EH248" s="1" t="str">
        <f t="shared" ca="1" si="133"/>
        <v/>
      </c>
      <c r="EK248" s="1" t="str">
        <f>IFERROR(IF(FIND(1990,Table1[Date 10s]),ROW()),"")</f>
        <v/>
      </c>
      <c r="EL248" s="1" t="str">
        <f t="shared" ca="1" si="134"/>
        <v/>
      </c>
      <c r="EO248" s="1" t="str">
        <f>IFERROR(IF(FIND(2000,Table1[Date 10s]),ROW()),"")</f>
        <v/>
      </c>
      <c r="EP248" s="1" t="str">
        <f t="shared" ca="1" si="135"/>
        <v/>
      </c>
      <c r="ES248" s="1" t="str">
        <f>IFERROR(IF(FIND(2010,Table1[Date 10s]),ROW()),"")</f>
        <v/>
      </c>
      <c r="ET248" s="1" t="str">
        <f t="shared" ca="1" si="136"/>
        <v/>
      </c>
      <c r="EU248" s="1"/>
    </row>
    <row r="249" spans="1:151">
      <c r="A249" s="1">
        <v>248</v>
      </c>
      <c r="B249" s="1">
        <v>7.9</v>
      </c>
      <c r="C249" s="1" t="s">
        <v>583</v>
      </c>
      <c r="D249" s="1" t="s">
        <v>584</v>
      </c>
      <c r="E249" s="1">
        <v>1944</v>
      </c>
      <c r="F249" s="1">
        <v>1940</v>
      </c>
      <c r="G249" s="1">
        <v>1940</v>
      </c>
      <c r="H249" s="1" t="s">
        <v>160</v>
      </c>
      <c r="I249" s="2">
        <v>45893</v>
      </c>
      <c r="K249" s="1">
        <f t="shared" si="114"/>
        <v>7.9</v>
      </c>
      <c r="L249" s="3">
        <f>Table1[[#This Row],[Votes]]</f>
        <v>45893</v>
      </c>
      <c r="CI249" s="1" t="str">
        <f>IFERROR(IF(FIND($CH$2,Table1[Date5s]),ROW()),"")</f>
        <v/>
      </c>
      <c r="CJ249" s="1" t="e">
        <f t="shared" si="137"/>
        <v>#N/A</v>
      </c>
      <c r="CK249" s="1" t="e">
        <f t="shared" ca="1" si="115"/>
        <v>#N/A</v>
      </c>
      <c r="CL249" s="1" t="e">
        <f t="shared" ca="1" si="116"/>
        <v>#N/A</v>
      </c>
      <c r="CM249" s="1" t="e">
        <f t="shared" ca="1" si="117"/>
        <v>#N/A</v>
      </c>
      <c r="CN249" s="1" t="e">
        <f t="shared" ca="1" si="118"/>
        <v>#N/A</v>
      </c>
      <c r="CO249" s="1" t="e">
        <f t="shared" ca="1" si="119"/>
        <v>#N/A</v>
      </c>
      <c r="CP249" s="1" t="e">
        <f t="shared" ca="1" si="120"/>
        <v>#N/A</v>
      </c>
      <c r="CQ249" s="1" t="e">
        <f t="shared" ca="1" si="121"/>
        <v>#N/A</v>
      </c>
      <c r="CR249" s="1" t="e">
        <f t="shared" ca="1" si="122"/>
        <v>#N/A</v>
      </c>
      <c r="CS249" s="1" t="e">
        <f t="shared" ca="1" si="123"/>
        <v>#N/A</v>
      </c>
      <c r="CU249" s="1" t="e">
        <f t="shared" ca="1" si="138"/>
        <v>#N/A</v>
      </c>
      <c r="CV249" s="1" t="e">
        <f t="shared" ca="1" si="124"/>
        <v>#N/A</v>
      </c>
      <c r="CW249" s="1" t="e">
        <f t="shared" ca="1" si="125"/>
        <v>#N/A</v>
      </c>
      <c r="CX249" s="1" t="e">
        <f t="shared" ca="1" si="126"/>
        <v>#N/A</v>
      </c>
      <c r="DI249" s="1" t="str">
        <f>IFERROR(IF(FIND(1920,Table1[Date 10s]),ROW()),"")</f>
        <v/>
      </c>
      <c r="DJ249" s="1" t="str">
        <f t="shared" ca="1" si="127"/>
        <v/>
      </c>
      <c r="DM249" s="1" t="str">
        <f>IFERROR(IF(FIND(1930,Table1[Date 10s]),ROW()),"")</f>
        <v/>
      </c>
      <c r="DN249" s="1" t="str">
        <f t="shared" ca="1" si="128"/>
        <v/>
      </c>
      <c r="DQ249" s="1">
        <f>IFERROR(IF(FIND(1940,Table1[Date 10s]),ROW()),"")</f>
        <v>249</v>
      </c>
      <c r="DR249" s="1" t="str">
        <f t="shared" ca="1" si="129"/>
        <v/>
      </c>
      <c r="DU249" s="1" t="str">
        <f>IFERROR(IF(FIND(1950,Table1[Date 10s]),ROW()),"")</f>
        <v/>
      </c>
      <c r="DV249" s="1" t="str">
        <f t="shared" ca="1" si="130"/>
        <v/>
      </c>
      <c r="DY249" s="1" t="str">
        <f>IFERROR(IF(FIND(1960,Table1[Date 10s]),ROW()),"")</f>
        <v/>
      </c>
      <c r="DZ249" s="1" t="str">
        <f t="shared" ca="1" si="131"/>
        <v/>
      </c>
      <c r="EC249" s="1" t="str">
        <f>IFERROR(IF(FIND(1970,Table1[Date 10s]),ROW()),"")</f>
        <v/>
      </c>
      <c r="ED249" s="1" t="str">
        <f t="shared" ca="1" si="132"/>
        <v/>
      </c>
      <c r="EG249" s="1" t="str">
        <f>IFERROR(IF(FIND(1980,Table1[Date 10s]),ROW()),"")</f>
        <v/>
      </c>
      <c r="EH249" s="1" t="str">
        <f t="shared" ca="1" si="133"/>
        <v/>
      </c>
      <c r="EK249" s="1" t="str">
        <f>IFERROR(IF(FIND(1990,Table1[Date 10s]),ROW()),"")</f>
        <v/>
      </c>
      <c r="EL249" s="1" t="str">
        <f t="shared" ca="1" si="134"/>
        <v/>
      </c>
      <c r="EO249" s="1" t="str">
        <f>IFERROR(IF(FIND(2000,Table1[Date 10s]),ROW()),"")</f>
        <v/>
      </c>
      <c r="EP249" s="1" t="str">
        <f t="shared" ca="1" si="135"/>
        <v/>
      </c>
      <c r="ES249" s="1" t="str">
        <f>IFERROR(IF(FIND(2010,Table1[Date 10s]),ROW()),"")</f>
        <v/>
      </c>
      <c r="ET249" s="1" t="str">
        <f t="shared" ca="1" si="136"/>
        <v/>
      </c>
      <c r="EU249" s="1"/>
    </row>
    <row r="250" spans="1:151">
      <c r="A250" s="1">
        <v>249</v>
      </c>
      <c r="B250" s="1">
        <v>7.9</v>
      </c>
      <c r="C250" s="1" t="s">
        <v>585</v>
      </c>
      <c r="D250" s="1" t="s">
        <v>586</v>
      </c>
      <c r="E250" s="1">
        <v>1995</v>
      </c>
      <c r="F250" s="1">
        <v>1995</v>
      </c>
      <c r="G250" s="1">
        <v>1990</v>
      </c>
      <c r="H250" s="1" t="s">
        <v>73</v>
      </c>
      <c r="I250" s="2">
        <v>100974</v>
      </c>
      <c r="K250" s="1">
        <f t="shared" si="114"/>
        <v>7.9</v>
      </c>
      <c r="L250" s="3">
        <f>Table1[[#This Row],[Votes]]</f>
        <v>100974</v>
      </c>
      <c r="CI250" s="1" t="str">
        <f>IFERROR(IF(FIND($CH$2,Table1[Date5s]),ROW()),"")</f>
        <v/>
      </c>
      <c r="CJ250" s="1" t="e">
        <f t="shared" si="137"/>
        <v>#N/A</v>
      </c>
      <c r="CK250" s="1" t="e">
        <f t="shared" ca="1" si="115"/>
        <v>#N/A</v>
      </c>
      <c r="CL250" s="1" t="e">
        <f t="shared" ca="1" si="116"/>
        <v>#N/A</v>
      </c>
      <c r="CM250" s="1" t="e">
        <f t="shared" ca="1" si="117"/>
        <v>#N/A</v>
      </c>
      <c r="CN250" s="1" t="e">
        <f t="shared" ca="1" si="118"/>
        <v>#N/A</v>
      </c>
      <c r="CO250" s="1" t="e">
        <f t="shared" ca="1" si="119"/>
        <v>#N/A</v>
      </c>
      <c r="CP250" s="1" t="e">
        <f t="shared" ca="1" si="120"/>
        <v>#N/A</v>
      </c>
      <c r="CQ250" s="1" t="e">
        <f t="shared" ca="1" si="121"/>
        <v>#N/A</v>
      </c>
      <c r="CR250" s="1" t="e">
        <f t="shared" ca="1" si="122"/>
        <v>#N/A</v>
      </c>
      <c r="CS250" s="1" t="e">
        <f t="shared" ca="1" si="123"/>
        <v>#N/A</v>
      </c>
      <c r="CU250" s="1" t="e">
        <f t="shared" ca="1" si="138"/>
        <v>#N/A</v>
      </c>
      <c r="CV250" s="1" t="e">
        <f t="shared" ca="1" si="124"/>
        <v>#N/A</v>
      </c>
      <c r="CW250" s="1" t="e">
        <f t="shared" ca="1" si="125"/>
        <v>#N/A</v>
      </c>
      <c r="CX250" s="1" t="e">
        <f t="shared" ca="1" si="126"/>
        <v>#N/A</v>
      </c>
      <c r="DI250" s="1" t="str">
        <f>IFERROR(IF(FIND(1920,Table1[Date 10s]),ROW()),"")</f>
        <v/>
      </c>
      <c r="DJ250" s="1" t="str">
        <f t="shared" ca="1" si="127"/>
        <v/>
      </c>
      <c r="DM250" s="1" t="str">
        <f>IFERROR(IF(FIND(1930,Table1[Date 10s]),ROW()),"")</f>
        <v/>
      </c>
      <c r="DN250" s="1" t="str">
        <f t="shared" ca="1" si="128"/>
        <v/>
      </c>
      <c r="DQ250" s="1" t="str">
        <f>IFERROR(IF(FIND(1940,Table1[Date 10s]),ROW()),"")</f>
        <v/>
      </c>
      <c r="DR250" s="1" t="str">
        <f t="shared" ca="1" si="129"/>
        <v/>
      </c>
      <c r="DU250" s="1" t="str">
        <f>IFERROR(IF(FIND(1950,Table1[Date 10s]),ROW()),"")</f>
        <v/>
      </c>
      <c r="DV250" s="1" t="str">
        <f t="shared" ca="1" si="130"/>
        <v/>
      </c>
      <c r="DY250" s="1" t="str">
        <f>IFERROR(IF(FIND(1960,Table1[Date 10s]),ROW()),"")</f>
        <v/>
      </c>
      <c r="DZ250" s="1" t="str">
        <f t="shared" ca="1" si="131"/>
        <v/>
      </c>
      <c r="EC250" s="1" t="str">
        <f>IFERROR(IF(FIND(1970,Table1[Date 10s]),ROW()),"")</f>
        <v/>
      </c>
      <c r="ED250" s="1" t="str">
        <f t="shared" ca="1" si="132"/>
        <v/>
      </c>
      <c r="EG250" s="1" t="str">
        <f>IFERROR(IF(FIND(1980,Table1[Date 10s]),ROW()),"")</f>
        <v/>
      </c>
      <c r="EH250" s="1" t="str">
        <f t="shared" ca="1" si="133"/>
        <v/>
      </c>
      <c r="EK250" s="1">
        <f>IFERROR(IF(FIND(1990,Table1[Date 10s]),ROW()),"")</f>
        <v>250</v>
      </c>
      <c r="EL250" s="1" t="str">
        <f t="shared" ca="1" si="134"/>
        <v/>
      </c>
      <c r="EO250" s="1" t="str">
        <f>IFERROR(IF(FIND(2000,Table1[Date 10s]),ROW()),"")</f>
        <v/>
      </c>
      <c r="EP250" s="1" t="str">
        <f t="shared" ca="1" si="135"/>
        <v/>
      </c>
      <c r="ES250" s="1" t="str">
        <f>IFERROR(IF(FIND(2010,Table1[Date 10s]),ROW()),"")</f>
        <v/>
      </c>
      <c r="ET250" s="1" t="str">
        <f t="shared" ca="1" si="136"/>
        <v/>
      </c>
      <c r="EU250" s="1"/>
    </row>
    <row r="251" spans="1:151">
      <c r="A251" s="1">
        <v>250</v>
      </c>
      <c r="B251" s="1">
        <v>7.9</v>
      </c>
      <c r="C251" s="1" t="s">
        <v>587</v>
      </c>
      <c r="D251" s="1" t="s">
        <v>588</v>
      </c>
      <c r="E251" s="1">
        <v>1973</v>
      </c>
      <c r="F251" s="1">
        <v>1970</v>
      </c>
      <c r="G251" s="1">
        <v>1970</v>
      </c>
      <c r="H251" s="1" t="s">
        <v>263</v>
      </c>
      <c r="I251" s="2">
        <v>62517</v>
      </c>
      <c r="K251" s="1">
        <f t="shared" si="114"/>
        <v>7.9</v>
      </c>
      <c r="L251" s="3">
        <f>Table1[[#This Row],[Votes]]</f>
        <v>62517</v>
      </c>
      <c r="CI251" s="1" t="str">
        <f>IFERROR(IF(FIND($CH$2,Table1[Date5s]),ROW()),"")</f>
        <v/>
      </c>
      <c r="CJ251" s="1" t="e">
        <f t="shared" si="137"/>
        <v>#N/A</v>
      </c>
      <c r="CK251" s="1" t="e">
        <f t="shared" ca="1" si="115"/>
        <v>#N/A</v>
      </c>
      <c r="CL251" s="1" t="e">
        <f t="shared" ca="1" si="116"/>
        <v>#N/A</v>
      </c>
      <c r="CM251" s="1" t="e">
        <f t="shared" ca="1" si="117"/>
        <v>#N/A</v>
      </c>
      <c r="CN251" s="1" t="e">
        <f t="shared" ca="1" si="118"/>
        <v>#N/A</v>
      </c>
      <c r="CO251" s="1" t="e">
        <f t="shared" ca="1" si="119"/>
        <v>#N/A</v>
      </c>
      <c r="CP251" s="1" t="e">
        <f t="shared" ca="1" si="120"/>
        <v>#N/A</v>
      </c>
      <c r="CQ251" s="1" t="e">
        <f t="shared" ca="1" si="121"/>
        <v>#N/A</v>
      </c>
      <c r="CR251" s="1" t="e">
        <f t="shared" ca="1" si="122"/>
        <v>#N/A</v>
      </c>
      <c r="CS251" s="1" t="e">
        <f t="shared" ca="1" si="123"/>
        <v>#N/A</v>
      </c>
      <c r="CU251" s="1" t="e">
        <f t="shared" ca="1" si="138"/>
        <v>#N/A</v>
      </c>
      <c r="CV251" s="1" t="e">
        <f t="shared" ca="1" si="124"/>
        <v>#N/A</v>
      </c>
      <c r="CW251" s="1" t="e">
        <f t="shared" ca="1" si="125"/>
        <v>#N/A</v>
      </c>
      <c r="CX251" s="1" t="e">
        <f t="shared" ca="1" si="126"/>
        <v>#N/A</v>
      </c>
      <c r="DI251" s="1" t="str">
        <f>IFERROR(IF(FIND(1920,Table1[Date 10s]),ROW()),"")</f>
        <v/>
      </c>
      <c r="DJ251" s="1" t="str">
        <f t="shared" ca="1" si="127"/>
        <v/>
      </c>
      <c r="DM251" s="1" t="str">
        <f>IFERROR(IF(FIND(1930,Table1[Date 10s]),ROW()),"")</f>
        <v/>
      </c>
      <c r="DN251" s="1" t="str">
        <f t="shared" ca="1" si="128"/>
        <v/>
      </c>
      <c r="DQ251" s="1" t="str">
        <f>IFERROR(IF(FIND(1940,Table1[Date 10s]),ROW()),"")</f>
        <v/>
      </c>
      <c r="DR251" s="1" t="str">
        <f t="shared" ca="1" si="129"/>
        <v/>
      </c>
      <c r="DU251" s="1" t="str">
        <f>IFERROR(IF(FIND(1950,Table1[Date 10s]),ROW()),"")</f>
        <v/>
      </c>
      <c r="DV251" s="1" t="str">
        <f t="shared" ca="1" si="130"/>
        <v/>
      </c>
      <c r="DY251" s="1" t="str">
        <f>IFERROR(IF(FIND(1960,Table1[Date 10s]),ROW()),"")</f>
        <v/>
      </c>
      <c r="DZ251" s="1" t="str">
        <f t="shared" ca="1" si="131"/>
        <v/>
      </c>
      <c r="EC251" s="1">
        <f>IFERROR(IF(FIND(1970,Table1[Date 10s]),ROW()),"")</f>
        <v>251</v>
      </c>
      <c r="ED251" s="1" t="str">
        <f t="shared" ca="1" si="132"/>
        <v/>
      </c>
      <c r="EG251" s="1" t="str">
        <f>IFERROR(IF(FIND(1980,Table1[Date 10s]),ROW()),"")</f>
        <v/>
      </c>
      <c r="EH251" s="1" t="str">
        <f t="shared" ca="1" si="133"/>
        <v/>
      </c>
      <c r="EK251" s="1" t="str">
        <f>IFERROR(IF(FIND(1990,Table1[Date 10s]),ROW()),"")</f>
        <v/>
      </c>
      <c r="EL251" s="1" t="str">
        <f t="shared" ca="1" si="134"/>
        <v/>
      </c>
      <c r="EO251" s="1" t="str">
        <f>IFERROR(IF(FIND(2000,Table1[Date 10s]),ROW()),"")</f>
        <v/>
      </c>
      <c r="EP251" s="1" t="str">
        <f t="shared" ca="1" si="135"/>
        <v/>
      </c>
      <c r="ES251" s="1" t="str">
        <f>IFERROR(IF(FIND(2010,Table1[Date 10s]),ROW()),"")</f>
        <v/>
      </c>
      <c r="ET251" s="1" t="str">
        <f t="shared" ca="1" si="136"/>
        <v/>
      </c>
      <c r="EU251" s="1"/>
    </row>
    <row r="252" spans="1:151" s="6" customFormat="1">
      <c r="L252" s="72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</row>
    <row r="253" spans="1:151">
      <c r="CI253" s="1"/>
    </row>
    <row r="254" spans="1:151">
      <c r="CI254" s="1"/>
    </row>
    <row r="255" spans="1:151">
      <c r="CI255" s="1"/>
    </row>
    <row r="256" spans="1:151">
      <c r="CI256" s="1"/>
    </row>
    <row r="257" spans="87:87">
      <c r="CI257" s="1"/>
    </row>
    <row r="258" spans="87:87">
      <c r="CI258" s="1"/>
    </row>
    <row r="259" spans="87:87">
      <c r="CI259" s="1"/>
    </row>
    <row r="260" spans="87:87">
      <c r="CI260" s="1"/>
    </row>
    <row r="261" spans="87:87">
      <c r="CI261" s="1"/>
    </row>
    <row r="262" spans="87:87">
      <c r="CI262" s="1"/>
    </row>
    <row r="263" spans="87:87">
      <c r="CI263" s="1"/>
    </row>
    <row r="264" spans="87:87">
      <c r="CI264" s="1"/>
    </row>
    <row r="265" spans="87:87">
      <c r="CI265" s="1"/>
    </row>
    <row r="266" spans="87:87">
      <c r="CI266" s="1"/>
    </row>
    <row r="267" spans="87:87">
      <c r="CI267" s="1"/>
    </row>
    <row r="268" spans="87:87">
      <c r="CI268" s="1"/>
    </row>
    <row r="269" spans="87:87">
      <c r="CI269" s="1"/>
    </row>
    <row r="270" spans="87:87">
      <c r="CI270" s="1"/>
    </row>
    <row r="271" spans="87:87">
      <c r="CI271" s="1"/>
    </row>
    <row r="272" spans="87:87">
      <c r="CI272" s="1"/>
    </row>
    <row r="273" spans="87:87">
      <c r="CI273" s="1"/>
    </row>
    <row r="274" spans="87:87">
      <c r="CI274" s="1"/>
    </row>
    <row r="275" spans="87:87">
      <c r="CI275" s="1"/>
    </row>
    <row r="276" spans="87:87">
      <c r="CI276" s="1"/>
    </row>
    <row r="277" spans="87:87">
      <c r="CI277" s="1"/>
    </row>
    <row r="278" spans="87:87">
      <c r="CI278" s="1"/>
    </row>
    <row r="279" spans="87:87">
      <c r="CI279" s="1"/>
    </row>
    <row r="280" spans="87:87">
      <c r="CI280" s="1"/>
    </row>
    <row r="281" spans="87:87">
      <c r="CI281" s="1"/>
    </row>
    <row r="282" spans="87:87">
      <c r="CI282" s="1"/>
    </row>
    <row r="283" spans="87:87">
      <c r="CI283" s="1"/>
    </row>
    <row r="284" spans="87:87">
      <c r="CI284" s="1"/>
    </row>
    <row r="285" spans="87:87">
      <c r="CI285" s="1"/>
    </row>
    <row r="286" spans="87:87">
      <c r="CI286" s="1"/>
    </row>
    <row r="287" spans="87:87">
      <c r="CI287" s="1"/>
    </row>
    <row r="288" spans="87:87">
      <c r="CI288" s="1"/>
    </row>
    <row r="289" spans="87:87">
      <c r="CI289" s="1"/>
    </row>
    <row r="290" spans="87:87">
      <c r="CI290" s="1"/>
    </row>
    <row r="291" spans="87:87">
      <c r="CI291" s="1"/>
    </row>
    <row r="292" spans="87:87">
      <c r="CI292" s="1"/>
    </row>
    <row r="293" spans="87:87">
      <c r="CI293" s="1"/>
    </row>
    <row r="294" spans="87:87">
      <c r="CI294" s="1"/>
    </row>
    <row r="295" spans="87:87">
      <c r="CI295" s="1"/>
    </row>
    <row r="296" spans="87:87">
      <c r="CI296" s="1"/>
    </row>
    <row r="297" spans="87:87">
      <c r="CI297" s="1"/>
    </row>
    <row r="298" spans="87:87">
      <c r="CI298" s="1"/>
    </row>
    <row r="299" spans="87:87">
      <c r="CI299" s="1"/>
    </row>
    <row r="300" spans="87:87">
      <c r="CI300" s="1"/>
    </row>
    <row r="301" spans="87:87">
      <c r="CI301" s="1"/>
    </row>
    <row r="302" spans="87:87">
      <c r="CI302" s="1"/>
    </row>
    <row r="303" spans="87:87">
      <c r="CI303" s="1"/>
    </row>
    <row r="304" spans="87:87">
      <c r="CI304" s="1"/>
    </row>
    <row r="305" spans="87:87">
      <c r="CI305" s="1"/>
    </row>
    <row r="306" spans="87:87">
      <c r="CI306" s="1"/>
    </row>
    <row r="307" spans="87:87">
      <c r="CI307" s="1"/>
    </row>
    <row r="308" spans="87:87">
      <c r="CI308" s="1"/>
    </row>
    <row r="309" spans="87:87">
      <c r="CI309" s="1"/>
    </row>
    <row r="310" spans="87:87">
      <c r="CI310" s="1"/>
    </row>
    <row r="311" spans="87:87">
      <c r="CI311" s="1"/>
    </row>
    <row r="312" spans="87:87">
      <c r="CI312" s="1"/>
    </row>
    <row r="313" spans="87:87">
      <c r="CI313" s="1"/>
    </row>
    <row r="314" spans="87:87">
      <c r="CI314" s="1"/>
    </row>
    <row r="315" spans="87:87">
      <c r="CI315" s="1"/>
    </row>
    <row r="316" spans="87:87">
      <c r="CI316" s="1"/>
    </row>
    <row r="317" spans="87:87">
      <c r="CI317" s="1"/>
    </row>
    <row r="318" spans="87:87">
      <c r="CI318" s="1"/>
    </row>
    <row r="319" spans="87:87">
      <c r="CI319" s="1"/>
    </row>
    <row r="320" spans="87:87">
      <c r="CI320" s="1"/>
    </row>
    <row r="321" spans="87:87">
      <c r="CI321" s="1"/>
    </row>
    <row r="322" spans="87:87">
      <c r="CI322" s="1"/>
    </row>
    <row r="323" spans="87:87">
      <c r="CI323" s="1"/>
    </row>
    <row r="324" spans="87:87">
      <c r="CI324" s="1"/>
    </row>
    <row r="325" spans="87:87">
      <c r="CI325" s="1"/>
    </row>
    <row r="326" spans="87:87">
      <c r="CI326" s="1"/>
    </row>
    <row r="327" spans="87:87">
      <c r="CI327" s="1"/>
    </row>
    <row r="328" spans="87:87">
      <c r="CI328" s="1"/>
    </row>
    <row r="329" spans="87:87">
      <c r="CI329" s="1"/>
    </row>
    <row r="330" spans="87:87">
      <c r="CI330" s="1"/>
    </row>
    <row r="331" spans="87:87">
      <c r="CI331" s="1"/>
    </row>
    <row r="332" spans="87:87">
      <c r="CI332" s="1"/>
    </row>
    <row r="333" spans="87:87">
      <c r="CI333" s="1"/>
    </row>
    <row r="334" spans="87:87">
      <c r="CI334" s="1"/>
    </row>
    <row r="335" spans="87:87">
      <c r="CI335" s="1"/>
    </row>
    <row r="336" spans="87:87">
      <c r="CI336" s="1"/>
    </row>
    <row r="337" spans="87:87">
      <c r="CI337" s="1"/>
    </row>
    <row r="338" spans="87:87">
      <c r="CI338" s="1"/>
    </row>
    <row r="339" spans="87:87">
      <c r="CI339" s="1"/>
    </row>
    <row r="340" spans="87:87">
      <c r="CI340" s="1"/>
    </row>
    <row r="341" spans="87:87">
      <c r="CI341" s="1"/>
    </row>
    <row r="342" spans="87:87">
      <c r="CI342" s="1"/>
    </row>
    <row r="343" spans="87:87">
      <c r="CI343" s="1"/>
    </row>
    <row r="344" spans="87:87">
      <c r="CI344" s="1"/>
    </row>
    <row r="345" spans="87:87">
      <c r="CI345" s="1"/>
    </row>
    <row r="346" spans="87:87">
      <c r="CI346" s="1"/>
    </row>
    <row r="347" spans="87:87">
      <c r="CI347" s="1"/>
    </row>
    <row r="348" spans="87:87">
      <c r="CI348" s="1"/>
    </row>
    <row r="349" spans="87:87">
      <c r="CI349" s="1"/>
    </row>
    <row r="350" spans="87:87">
      <c r="CI350" s="1"/>
    </row>
    <row r="351" spans="87:87">
      <c r="CI351" s="1"/>
    </row>
    <row r="352" spans="87:87">
      <c r="CI352" s="1"/>
    </row>
    <row r="353" spans="87:87">
      <c r="CI353" s="1"/>
    </row>
    <row r="354" spans="87:87">
      <c r="CI354" s="1"/>
    </row>
    <row r="355" spans="87:87">
      <c r="CI355" s="1"/>
    </row>
    <row r="356" spans="87:87">
      <c r="CI356" s="1"/>
    </row>
    <row r="357" spans="87:87">
      <c r="CI357" s="1"/>
    </row>
    <row r="358" spans="87:87">
      <c r="CI358" s="1"/>
    </row>
    <row r="359" spans="87:87">
      <c r="CI359" s="1"/>
    </row>
    <row r="360" spans="87:87">
      <c r="CI360" s="1"/>
    </row>
    <row r="361" spans="87:87">
      <c r="CI361" s="1"/>
    </row>
    <row r="362" spans="87:87">
      <c r="CI362" s="1"/>
    </row>
    <row r="363" spans="87:87">
      <c r="CI363" s="1"/>
    </row>
    <row r="364" spans="87:87">
      <c r="CI364" s="1"/>
    </row>
    <row r="365" spans="87:87">
      <c r="CI365" s="1"/>
    </row>
    <row r="366" spans="87:87">
      <c r="CI366" s="1"/>
    </row>
    <row r="367" spans="87:87">
      <c r="CI367" s="1"/>
    </row>
    <row r="368" spans="87:87">
      <c r="CI368" s="1"/>
    </row>
    <row r="369" spans="87:87">
      <c r="CI369" s="1"/>
    </row>
    <row r="370" spans="87:87">
      <c r="CI370" s="1"/>
    </row>
    <row r="371" spans="87:87">
      <c r="CI371" s="1"/>
    </row>
    <row r="372" spans="87:87">
      <c r="CI372" s="1"/>
    </row>
    <row r="373" spans="87:87">
      <c r="CI373" s="1"/>
    </row>
    <row r="374" spans="87:87">
      <c r="CI374" s="1"/>
    </row>
    <row r="375" spans="87:87">
      <c r="CI375" s="1"/>
    </row>
    <row r="376" spans="87:87">
      <c r="CI376" s="1"/>
    </row>
    <row r="377" spans="87:87">
      <c r="CI377" s="1"/>
    </row>
    <row r="378" spans="87:87">
      <c r="CI378" s="1"/>
    </row>
    <row r="379" spans="87:87">
      <c r="CI379" s="1"/>
    </row>
    <row r="380" spans="87:87">
      <c r="CI380" s="1"/>
    </row>
    <row r="381" spans="87:87">
      <c r="CI381" s="1"/>
    </row>
    <row r="382" spans="87:87">
      <c r="CI382" s="1"/>
    </row>
    <row r="383" spans="87:87">
      <c r="CI383" s="1"/>
    </row>
    <row r="384" spans="87:87">
      <c r="CI384" s="1"/>
    </row>
    <row r="385" spans="87:87">
      <c r="CI385" s="1"/>
    </row>
    <row r="386" spans="87:87">
      <c r="CI386" s="1"/>
    </row>
    <row r="387" spans="87:87">
      <c r="CI387" s="1"/>
    </row>
    <row r="388" spans="87:87">
      <c r="CI388" s="1"/>
    </row>
    <row r="389" spans="87:87">
      <c r="CI389" s="1"/>
    </row>
    <row r="390" spans="87:87">
      <c r="CI390" s="1"/>
    </row>
    <row r="391" spans="87:87">
      <c r="CI391" s="1"/>
    </row>
    <row r="392" spans="87:87">
      <c r="CI392" s="1"/>
    </row>
    <row r="393" spans="87:87">
      <c r="CI393" s="1"/>
    </row>
    <row r="394" spans="87:87">
      <c r="CI394" s="1"/>
    </row>
    <row r="395" spans="87:87">
      <c r="CI395" s="1"/>
    </row>
    <row r="396" spans="87:87">
      <c r="CI396" s="1"/>
    </row>
    <row r="397" spans="87:87">
      <c r="CI397" s="1"/>
    </row>
    <row r="398" spans="87:87">
      <c r="CI398" s="1"/>
    </row>
    <row r="399" spans="87:87">
      <c r="CI399" s="1"/>
    </row>
    <row r="400" spans="87:87">
      <c r="CI400" s="1"/>
    </row>
    <row r="401" spans="87:87">
      <c r="CI401" s="1"/>
    </row>
    <row r="402" spans="87:87">
      <c r="CI402" s="1"/>
    </row>
    <row r="403" spans="87:87">
      <c r="CI403" s="1"/>
    </row>
    <row r="404" spans="87:87">
      <c r="CI404" s="1"/>
    </row>
    <row r="405" spans="87:87">
      <c r="CI405" s="1"/>
    </row>
    <row r="406" spans="87:87">
      <c r="CI406" s="1"/>
    </row>
    <row r="407" spans="87:87">
      <c r="CI407" s="1"/>
    </row>
    <row r="408" spans="87:87">
      <c r="CI408" s="1"/>
    </row>
    <row r="409" spans="87:87">
      <c r="CI409" s="1"/>
    </row>
    <row r="410" spans="87:87">
      <c r="CI410" s="1"/>
    </row>
    <row r="411" spans="87:87">
      <c r="CI411" s="1"/>
    </row>
    <row r="412" spans="87:87">
      <c r="CI412" s="1"/>
    </row>
    <row r="413" spans="87:87">
      <c r="CI413" s="1"/>
    </row>
    <row r="414" spans="87:87">
      <c r="CI414" s="1"/>
    </row>
    <row r="415" spans="87:87">
      <c r="CI415" s="1"/>
    </row>
    <row r="416" spans="87:87">
      <c r="CI416" s="1"/>
    </row>
    <row r="417" spans="87:87">
      <c r="CI417" s="1"/>
    </row>
    <row r="418" spans="87:87">
      <c r="CI418" s="1"/>
    </row>
    <row r="419" spans="87:87">
      <c r="CI419" s="1"/>
    </row>
    <row r="420" spans="87:87">
      <c r="CI420" s="1"/>
    </row>
    <row r="421" spans="87:87">
      <c r="CI421" s="1"/>
    </row>
    <row r="422" spans="87:87">
      <c r="CI422" s="1"/>
    </row>
    <row r="423" spans="87:87">
      <c r="CI423" s="1"/>
    </row>
    <row r="424" spans="87:87">
      <c r="CI424" s="1"/>
    </row>
    <row r="425" spans="87:87">
      <c r="CI425" s="1"/>
    </row>
    <row r="426" spans="87:87">
      <c r="CI426" s="1"/>
    </row>
    <row r="427" spans="87:87">
      <c r="CI427" s="1"/>
    </row>
    <row r="428" spans="87:87">
      <c r="CI428" s="1"/>
    </row>
    <row r="429" spans="87:87">
      <c r="CI429" s="1"/>
    </row>
    <row r="430" spans="87:87">
      <c r="CI430" s="1"/>
    </row>
    <row r="431" spans="87:87">
      <c r="CI431" s="1"/>
    </row>
    <row r="432" spans="87:87">
      <c r="CI432" s="1"/>
    </row>
    <row r="433" spans="87:87">
      <c r="CI433" s="1"/>
    </row>
    <row r="434" spans="87:87">
      <c r="CI434" s="1"/>
    </row>
  </sheetData>
  <mergeCells count="1">
    <mergeCell ref="BV3:CE5"/>
  </mergeCells>
  <conditionalFormatting sqref="BV8:CE17">
    <cfRule type="cellIs" dxfId="18" priority="1" operator="equal">
      <formula>19</formula>
    </cfRule>
    <cfRule type="cellIs" dxfId="17" priority="2" operator="equal">
      <formula>18</formula>
    </cfRule>
    <cfRule type="cellIs" dxfId="16" priority="3" operator="equal">
      <formula>17</formula>
    </cfRule>
    <cfRule type="cellIs" dxfId="15" priority="4" operator="equal">
      <formula>16</formula>
    </cfRule>
    <cfRule type="cellIs" dxfId="14" priority="5" operator="equal">
      <formula>15</formula>
    </cfRule>
    <cfRule type="cellIs" dxfId="13" priority="6" operator="equal">
      <formula>14</formula>
    </cfRule>
    <cfRule type="cellIs" dxfId="12" priority="7" operator="equal">
      <formula>13</formula>
    </cfRule>
    <cfRule type="cellIs" dxfId="11" priority="8" operator="equal">
      <formula>12</formula>
    </cfRule>
    <cfRule type="cellIs" dxfId="10" priority="9" operator="equal">
      <formula>11</formula>
    </cfRule>
    <cfRule type="cellIs" dxfId="9" priority="11" operator="equal">
      <formula>10</formula>
    </cfRule>
    <cfRule type="cellIs" dxfId="8" priority="12" operator="equal">
      <formula>9</formula>
    </cfRule>
    <cfRule type="cellIs" dxfId="7" priority="13" operator="equal">
      <formula>8</formula>
    </cfRule>
    <cfRule type="cellIs" dxfId="6" priority="14" operator="equal">
      <formula>7</formula>
    </cfRule>
    <cfRule type="cellIs" dxfId="5" priority="15" operator="equal">
      <formula>6</formula>
    </cfRule>
    <cfRule type="cellIs" dxfId="4" priority="16" operator="equal">
      <formula>5</formula>
    </cfRule>
    <cfRule type="cellIs" dxfId="3" priority="17" operator="equal">
      <formula>4</formula>
    </cfRule>
    <cfRule type="cellIs" dxfId="2" priority="18" operator="equal">
      <formula>3</formula>
    </cfRule>
    <cfRule type="cellIs" dxfId="1" priority="19" operator="equal">
      <formula>2</formula>
    </cfRule>
    <cfRule type="cellIs" dxfId="0" priority="20" operator="equal">
      <formula>1</formula>
    </cfRule>
  </conditionalFormatting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Y39"/>
  <sheetViews>
    <sheetView showRowColHeaders="0" tabSelected="1" zoomScale="90" zoomScaleNormal="90" workbookViewId="0">
      <selection activeCell="Y32" sqref="Y32"/>
    </sheetView>
  </sheetViews>
  <sheetFormatPr defaultColWidth="0" defaultRowHeight="15" zeroHeight="1"/>
  <cols>
    <col min="1" max="1" width="2.7109375" customWidth="1"/>
    <col min="2" max="6" width="9.140625" customWidth="1"/>
    <col min="7" max="7" width="2.7109375" customWidth="1"/>
    <col min="8" max="15" width="9.140625" customWidth="1"/>
    <col min="16" max="16" width="2.7109375" customWidth="1"/>
    <col min="17" max="24" width="9.140625" customWidth="1"/>
    <col min="25" max="25" width="2.7109375" customWidth="1"/>
    <col min="26" max="16384" width="9.140625" hidden="1"/>
  </cols>
  <sheetData>
    <row r="1" spans="2:6" s="1" customFormat="1"/>
    <row r="2" spans="2:6"/>
    <row r="3" spans="2:6"/>
    <row r="4" spans="2:6"/>
    <row r="5" spans="2:6"/>
    <row r="6" spans="2:6"/>
    <row r="7" spans="2:6"/>
    <row r="8" spans="2:6"/>
    <row r="9" spans="2:6"/>
    <row r="10" spans="2:6" ht="15.75" thickBot="1"/>
    <row r="11" spans="2:6">
      <c r="B11" s="64"/>
      <c r="C11" s="65"/>
      <c r="D11" s="65"/>
      <c r="E11" s="65"/>
      <c r="F11" s="66"/>
    </row>
    <row r="12" spans="2:6">
      <c r="B12" s="67"/>
      <c r="C12" s="44"/>
      <c r="D12" s="44"/>
      <c r="E12" s="44"/>
      <c r="F12" s="68"/>
    </row>
    <row r="13" spans="2:6">
      <c r="B13" s="67"/>
      <c r="C13" s="44"/>
      <c r="D13" s="44"/>
      <c r="E13" s="44"/>
      <c r="F13" s="68"/>
    </row>
    <row r="14" spans="2:6">
      <c r="B14" s="67"/>
      <c r="C14" s="44"/>
      <c r="D14" s="44"/>
      <c r="E14" s="44"/>
      <c r="F14" s="68"/>
    </row>
    <row r="15" spans="2:6">
      <c r="B15" s="67"/>
      <c r="C15" s="44"/>
      <c r="D15" s="44"/>
      <c r="E15" s="44"/>
      <c r="F15" s="68"/>
    </row>
    <row r="16" spans="2:6">
      <c r="B16" s="67"/>
      <c r="C16" s="44"/>
      <c r="D16" s="44"/>
      <c r="E16" s="44"/>
      <c r="F16" s="68"/>
    </row>
    <row r="17" spans="2:8">
      <c r="B17" s="67"/>
      <c r="C17" s="44"/>
      <c r="D17" s="44"/>
      <c r="E17" s="44"/>
      <c r="F17" s="68"/>
      <c r="G17" s="44"/>
      <c r="H17" s="44"/>
    </row>
    <row r="18" spans="2:8">
      <c r="B18" s="67"/>
      <c r="C18" s="44"/>
      <c r="D18" s="44"/>
      <c r="E18" s="44"/>
      <c r="F18" s="68"/>
      <c r="G18" s="44"/>
      <c r="H18" s="44"/>
    </row>
    <row r="19" spans="2:8">
      <c r="B19" s="67"/>
      <c r="C19" s="44"/>
      <c r="D19" s="44"/>
      <c r="E19" s="44"/>
      <c r="F19" s="68"/>
      <c r="G19" s="44"/>
      <c r="H19" s="44"/>
    </row>
    <row r="20" spans="2:8">
      <c r="B20" s="67"/>
      <c r="C20" s="44"/>
      <c r="D20" s="44"/>
      <c r="E20" s="44"/>
      <c r="F20" s="68"/>
      <c r="G20" s="44"/>
      <c r="H20" s="44"/>
    </row>
    <row r="21" spans="2:8">
      <c r="B21" s="67"/>
      <c r="C21" s="44"/>
      <c r="D21" s="44"/>
      <c r="E21" s="44"/>
      <c r="F21" s="68"/>
      <c r="G21" s="44"/>
      <c r="H21" s="44"/>
    </row>
    <row r="22" spans="2:8" ht="15.75" thickBot="1">
      <c r="B22" s="69"/>
      <c r="C22" s="70"/>
      <c r="D22" s="70"/>
      <c r="E22" s="70"/>
      <c r="F22" s="71"/>
      <c r="G22" s="44"/>
      <c r="H22" s="44"/>
    </row>
    <row r="23" spans="2:8">
      <c r="B23" s="44"/>
      <c r="C23" s="44"/>
      <c r="D23" s="44"/>
      <c r="E23" s="44"/>
      <c r="F23" s="44"/>
      <c r="G23" s="44"/>
      <c r="H23" s="44"/>
    </row>
    <row r="24" spans="2:8">
      <c r="B24" s="44"/>
      <c r="C24" s="44"/>
      <c r="D24" s="44"/>
      <c r="E24" s="44"/>
      <c r="F24" s="44"/>
      <c r="G24" s="44"/>
      <c r="H24" s="44"/>
    </row>
    <row r="25" spans="2:8">
      <c r="B25" s="44"/>
      <c r="C25" s="44"/>
      <c r="D25" s="44"/>
      <c r="E25" s="44"/>
      <c r="F25" s="44"/>
      <c r="G25" s="44"/>
      <c r="H25" s="44"/>
    </row>
    <row r="26" spans="2:8">
      <c r="B26" s="44"/>
      <c r="C26" s="44"/>
      <c r="D26" s="44"/>
      <c r="E26" s="44"/>
      <c r="F26" s="44"/>
      <c r="G26" s="44"/>
      <c r="H26" s="44"/>
    </row>
    <row r="27" spans="2:8">
      <c r="B27" s="44"/>
      <c r="C27" s="44"/>
      <c r="D27" s="44"/>
      <c r="E27" s="44"/>
      <c r="F27" s="44"/>
      <c r="G27" s="44"/>
      <c r="H27" s="44"/>
    </row>
    <row r="28" spans="2:8">
      <c r="B28" s="44"/>
      <c r="C28" s="44"/>
      <c r="D28" s="44"/>
      <c r="E28" s="44"/>
      <c r="F28" s="44"/>
      <c r="G28" s="44"/>
      <c r="H28" s="44"/>
    </row>
    <row r="29" spans="2:8">
      <c r="B29" s="44"/>
      <c r="C29" s="44"/>
      <c r="D29" s="44"/>
      <c r="E29" s="44"/>
      <c r="F29" s="44"/>
      <c r="G29" s="44"/>
      <c r="H29" s="44"/>
    </row>
    <row r="30" spans="2:8">
      <c r="B30" s="44"/>
      <c r="C30" s="44"/>
      <c r="D30" s="44"/>
      <c r="E30" s="44"/>
      <c r="F30" s="44"/>
      <c r="G30" s="44"/>
      <c r="H30" s="44"/>
    </row>
    <row r="31" spans="2:8">
      <c r="B31" s="44"/>
      <c r="C31" s="44"/>
      <c r="D31" s="44"/>
      <c r="E31" s="44"/>
      <c r="F31" s="44"/>
      <c r="G31" s="44"/>
      <c r="H31" s="44"/>
    </row>
    <row r="32" spans="2:8">
      <c r="B32" s="44"/>
      <c r="C32" s="44"/>
      <c r="D32" s="44"/>
      <c r="E32" s="44"/>
      <c r="F32" s="44"/>
      <c r="G32" s="44"/>
      <c r="H32" s="44"/>
    </row>
    <row r="33" spans="1:8">
      <c r="B33" s="44"/>
      <c r="C33" s="44"/>
      <c r="D33" s="44"/>
      <c r="E33" s="44"/>
      <c r="F33" s="44"/>
      <c r="G33" s="44"/>
      <c r="H33" s="44"/>
    </row>
    <row r="34" spans="1:8"/>
    <row r="35" spans="1:8" hidden="1"/>
    <row r="36" spans="1:8" hidden="1"/>
    <row r="37" spans="1:8" hidden="1"/>
    <row r="38" spans="1:8" hidden="1"/>
    <row r="39" spans="1:8" hidden="1">
      <c r="A39" t="str">
        <f>"Count Films by Dynamic Ranking
&amp; Average Rating by 5yr Interval
Ranks B/W: "&amp;Data!O1&amp;"-"&amp;Data!O2</f>
        <v>Count Films by Dynamic Ranking
&amp; Average Rating by 5yr Interval
Ranks B/W: 17-13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22" sqref="N2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Orig Data</vt:lpstr>
      <vt:lpstr>Data</vt:lpstr>
      <vt:lpstr>Dashboard</vt:lpstr>
      <vt:lpstr>Pics</vt:lpstr>
      <vt:lpstr>SqPie</vt:lpstr>
    </vt:vector>
  </TitlesOfParts>
  <Company>Apollo Group,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Apollo Group User</dc:creator>
  <cp:lastModifiedBy>SteveT</cp:lastModifiedBy>
  <dcterms:created xsi:type="dcterms:W3CDTF">2013-11-13T20:41:42Z</dcterms:created>
  <dcterms:modified xsi:type="dcterms:W3CDTF">2013-12-17T05:33:45Z</dcterms:modified>
</cp:coreProperties>
</file>